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-cs\広報・社会連携室\広報係\【HPwg】\HP更新・リニューアル関係\2021\コロナ関連\"/>
    </mc:Choice>
  </mc:AlternateContent>
  <bookViews>
    <workbookView xWindow="2160" yWindow="2160" windowWidth="14400" windowHeight="7365"/>
  </bookViews>
  <sheets>
    <sheet name="【こちらに記入】 " sheetId="6" r:id="rId1"/>
    <sheet name="記載例" sheetId="8" r:id="rId2"/>
    <sheet name="例" sheetId="3" state="hidden" r:id="rId3"/>
    <sheet name="リスト貼り付け用" sheetId="7" state="hidden" r:id="rId4"/>
    <sheet name="月曜日" sheetId="5" state="hidden" r:id="rId5"/>
    <sheet name="③シフト表 (勤務区分)" sheetId="4" state="hidden" r:id="rId6"/>
  </sheets>
  <externalReferences>
    <externalReference r:id="rId7"/>
    <externalReference r:id="rId8"/>
  </externalReferences>
  <definedNames>
    <definedName name="_xlnm._FilterDatabase" localSheetId="5" hidden="1">'③シフト表 (勤務区分)'!$A$2:$B$74</definedName>
    <definedName name="_xlnm._FilterDatabase" localSheetId="4" hidden="1">月曜日!$A$2:$B$11</definedName>
    <definedName name="_xlnm.Print_Area" localSheetId="0">'【こちらに記入】 '!$A$1:$L$21</definedName>
    <definedName name="_xlnm.Print_Area" localSheetId="5">'③シフト表 (勤務区分)'!$A$1:$B$74</definedName>
    <definedName name="_xlnm.Print_Area" localSheetId="1">記載例!$A$1:$L$21</definedName>
    <definedName name="_xlnm.Print_Area" localSheetId="4">月曜日!$A$1:$B$11</definedName>
    <definedName name="_xlnm.Print_Area" localSheetId="2">例!$A$1:$L$15</definedName>
    <definedName name="_xlnm.Print_Titles" localSheetId="5">'③シフト表 (勤務区分)'!$1:$2</definedName>
    <definedName name="_xlnm.Print_Titles" localSheetId="4">月曜日!$1:$2</definedName>
    <definedName name="Z_ADA63620_29E0_4DFE_8A41_8E1F34F8049C_.wvu.Cols" localSheetId="5" hidden="1">'③シフト表 (勤務区分)'!#REF!</definedName>
    <definedName name="Z_ADA63620_29E0_4DFE_8A41_8E1F34F8049C_.wvu.Cols" localSheetId="4" hidden="1">月曜日!#REF!</definedName>
    <definedName name="Z_ADA63620_29E0_4DFE_8A41_8E1F34F8049C_.wvu.FilterData" localSheetId="5" hidden="1">'③シフト表 (勤務区分)'!$A$2:$B$74</definedName>
    <definedName name="Z_ADA63620_29E0_4DFE_8A41_8E1F34F8049C_.wvu.FilterData" localSheetId="4" hidden="1">月曜日!$A$2:$B$11</definedName>
    <definedName name="Z_ADA63620_29E0_4DFE_8A41_8E1F34F8049C_.wvu.PrintArea" localSheetId="5" hidden="1">'③シフト表 (勤務区分)'!$A$1:$B$74</definedName>
    <definedName name="Z_ADA63620_29E0_4DFE_8A41_8E1F34F8049C_.wvu.PrintArea" localSheetId="4" hidden="1">月曜日!$A$1:$B$11</definedName>
    <definedName name="Z_ADA63620_29E0_4DFE_8A41_8E1F34F8049C_.wvu.PrintTitles" localSheetId="5" hidden="1">'③シフト表 (勤務区分)'!$1:$2</definedName>
    <definedName name="Z_ADA63620_29E0_4DFE_8A41_8E1F34F8049C_.wvu.PrintTitles" localSheetId="4" hidden="1">月曜日!$1:$2</definedName>
    <definedName name="Z_ADA63620_29E0_4DFE_8A41_8E1F34F8049C_.wvu.Rows" localSheetId="5" hidden="1">'③シフト表 (勤務区分)'!#REF!,'③シフト表 (勤務区分)'!#REF!</definedName>
    <definedName name="Z_ADA63620_29E0_4DFE_8A41_8E1F34F8049C_.wvu.Rows" localSheetId="4" hidden="1">月曜日!#REF!,月曜日!#REF!</definedName>
    <definedName name="コピー元">リスト貼り付け用!$A$2:$BD$2</definedName>
    <definedName name="シフト" localSheetId="5">'③シフト表 (勤務区分)'!#REF!</definedName>
    <definedName name="シフト" localSheetId="4">月曜日!#REF!</definedName>
    <definedName name="シフト">'[1]①シフト表（全体）'!$A$40:$A$43</definedName>
    <definedName name="月曜日" localSheetId="3">[2]月曜日!$A$3:$A$9</definedName>
    <definedName name="月曜日">月曜日!$A$3:$A$11</definedName>
    <definedName name="製薬会社">月曜日!$A$19:$A$23</definedName>
    <definedName name="接種経験">月曜日!$A$15:$A$16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8" l="1"/>
  <c r="A53" i="4" l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52" i="4"/>
  <c r="A10" i="5"/>
  <c r="A11" i="5" s="1"/>
  <c r="A9" i="5"/>
  <c r="A8" i="5"/>
  <c r="BB2" i="7" l="1"/>
  <c r="F16" i="6" l="1"/>
  <c r="BD2" i="7"/>
  <c r="BC2" i="7"/>
  <c r="J22" i="8"/>
  <c r="I16" i="8"/>
  <c r="H16" i="8"/>
  <c r="K16" i="8" s="1"/>
  <c r="G16" i="8"/>
  <c r="F16" i="8"/>
  <c r="A11" i="8"/>
  <c r="A11" i="6"/>
  <c r="I2" i="6"/>
  <c r="H17" i="8" l="1"/>
  <c r="H18" i="8" s="1"/>
  <c r="K18" i="8" s="1"/>
  <c r="H19" i="8"/>
  <c r="K17" i="8"/>
  <c r="I17" i="8" l="1"/>
  <c r="I18" i="8"/>
  <c r="H20" i="8"/>
  <c r="I19" i="8"/>
  <c r="K19" i="8"/>
  <c r="G16" i="6"/>
  <c r="E2" i="7"/>
  <c r="D2" i="7"/>
  <c r="C2" i="7"/>
  <c r="A2" i="7"/>
  <c r="K20" i="8" l="1"/>
  <c r="H21" i="8"/>
  <c r="I20" i="8"/>
  <c r="J22" i="6"/>
  <c r="H16" i="6"/>
  <c r="K16" i="6" s="1"/>
  <c r="I16" i="6" l="1"/>
  <c r="I21" i="8"/>
  <c r="K21" i="8"/>
  <c r="H17" i="6"/>
  <c r="K17" i="6" s="1"/>
  <c r="B2" i="7"/>
  <c r="J16" i="3"/>
  <c r="H10" i="3"/>
  <c r="H11" i="3" s="1"/>
  <c r="K11" i="3" s="1"/>
  <c r="I17" i="6" l="1"/>
  <c r="H18" i="6"/>
  <c r="K18" i="6" s="1"/>
  <c r="K10" i="3"/>
  <c r="H12" i="3"/>
  <c r="K12" i="3" s="1"/>
  <c r="I11" i="3"/>
  <c r="I10" i="3"/>
  <c r="I18" i="6" l="1"/>
  <c r="H19" i="6"/>
  <c r="K19" i="6" s="1"/>
  <c r="H13" i="3"/>
  <c r="K13" i="3" s="1"/>
  <c r="I12" i="3"/>
  <c r="I19" i="6" l="1"/>
  <c r="H20" i="6"/>
  <c r="K20" i="6" s="1"/>
  <c r="H14" i="3"/>
  <c r="K14" i="3" s="1"/>
  <c r="I13" i="3"/>
  <c r="I20" i="6" l="1"/>
  <c r="H21" i="6"/>
  <c r="K21" i="6" s="1"/>
  <c r="H15" i="3"/>
  <c r="K15" i="3" s="1"/>
  <c r="I14" i="3"/>
  <c r="G2" i="7" l="1"/>
  <c r="I21" i="6"/>
  <c r="AS2" i="7"/>
  <c r="AI2" i="7"/>
  <c r="P2" i="7"/>
  <c r="AE2" i="7"/>
  <c r="F2" i="7"/>
  <c r="W2" i="7"/>
  <c r="N2" i="7"/>
  <c r="O2" i="7"/>
  <c r="AD2" i="7"/>
  <c r="I2" i="7"/>
  <c r="AW2" i="7"/>
  <c r="J2" i="7"/>
  <c r="K2" i="7"/>
  <c r="M2" i="7"/>
  <c r="AX2" i="7"/>
  <c r="H2" i="7"/>
  <c r="AT2" i="7"/>
  <c r="AM2" i="7"/>
  <c r="Z2" i="7"/>
  <c r="AP2" i="7"/>
  <c r="AN2" i="7"/>
  <c r="AZ2" i="7"/>
  <c r="V2" i="7"/>
  <c r="X2" i="7"/>
  <c r="Q2" i="7"/>
  <c r="AL2" i="7"/>
  <c r="AO2" i="7"/>
  <c r="AG2" i="7"/>
  <c r="BA2" i="7"/>
  <c r="AH2" i="7"/>
  <c r="AA2" i="7"/>
  <c r="S2" i="7"/>
  <c r="L2" i="7"/>
  <c r="AQ2" i="7"/>
  <c r="AY2" i="7"/>
  <c r="R2" i="7"/>
  <c r="U2" i="7"/>
  <c r="AJ2" i="7"/>
  <c r="AK2" i="7"/>
  <c r="AU2" i="7"/>
  <c r="T2" i="7"/>
  <c r="AR2" i="7"/>
  <c r="AF2" i="7"/>
  <c r="Y2" i="7"/>
  <c r="AV2" i="7"/>
  <c r="AC2" i="7"/>
  <c r="AB2" i="7"/>
  <c r="I15" i="3"/>
  <c r="I2" i="3"/>
</calcChain>
</file>

<file path=xl/comments1.xml><?xml version="1.0" encoding="utf-8"?>
<comments xmlns="http://schemas.openxmlformats.org/spreadsheetml/2006/main">
  <authors>
    <author>東京都</author>
    <author>法規係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学生の方は、学部学科等を。
教職員の方は、勤務先所属を記載してください
Student:Faculty
Faculty and staff member:Department</t>
        </r>
      </text>
    </comment>
    <comment ref="H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ワクチン接種会場の閉鎖時期は、現時点では未定です。
The end date of this program have not been fixed at this point.
選択できる日程においての1回目の接種を確約するものではありません。
This does not guarantee the first vaccination during the selectable dates.
キャンセル待ちでの接種終了後に2回目の接種を予約していただきます。詳細は会場で案内いたします。2回目接種も兼松講堂で接種することが原則となります。
2回目接種は、原則として1回目接種の3週間後になります。2回目接種に当たる日のスケジュール等もご確認のうえ登録ください。
You will be able to book your second vaccination after your first vaccination at the venue. 
Your second vaccine will be at Kanematsu Auditorium exactly 3 weeks after the first one as a rule.
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学生の方は、学部学科等を。
教職員の方は、勤務先所属を記載してください</t>
        </r>
      </text>
    </comment>
  </commentList>
</comments>
</file>

<file path=xl/sharedStrings.xml><?xml version="1.0" encoding="utf-8"?>
<sst xmlns="http://schemas.openxmlformats.org/spreadsheetml/2006/main" count="146" uniqueCount="52">
  <si>
    <t>氏名</t>
    <rPh sb="0" eb="2">
      <t>シメイ</t>
    </rPh>
    <phoneticPr fontId="1"/>
  </si>
  <si>
    <t>カナ氏名</t>
    <rPh sb="2" eb="4">
      <t>シメイ</t>
    </rPh>
    <phoneticPr fontId="1"/>
  </si>
  <si>
    <t>余剰ワクチン接種登録票【一橋大学会場】</t>
    <rPh sb="0" eb="2">
      <t>ヨジョウ</t>
    </rPh>
    <rPh sb="6" eb="8">
      <t>セッシュ</t>
    </rPh>
    <rPh sb="8" eb="10">
      <t>トウロク</t>
    </rPh>
    <rPh sb="10" eb="11">
      <t>ヒョウ</t>
    </rPh>
    <rPh sb="12" eb="14">
      <t>ヒトツバシ</t>
    </rPh>
    <rPh sb="14" eb="16">
      <t>ダイガク</t>
    </rPh>
    <rPh sb="16" eb="18">
      <t>カイジョウ</t>
    </rPh>
    <phoneticPr fontId="1"/>
  </si>
  <si>
    <t>余剰ワクチン接種の希望日</t>
    <rPh sb="0" eb="2">
      <t>ヨジョウ</t>
    </rPh>
    <rPh sb="6" eb="8">
      <t>セッシュ</t>
    </rPh>
    <rPh sb="9" eb="12">
      <t>キボウビ</t>
    </rPh>
    <phoneticPr fontId="1"/>
  </si>
  <si>
    <t>①</t>
    <phoneticPr fontId="1"/>
  </si>
  <si>
    <t>②</t>
    <phoneticPr fontId="1"/>
  </si>
  <si>
    <r>
      <rPr>
        <b/>
        <sz val="11"/>
        <color theme="0"/>
        <rFont val="HGPｺﾞｼｯｸM"/>
        <family val="3"/>
        <charset val="128"/>
      </rPr>
      <t>祝</t>
    </r>
    <rPh sb="0" eb="1">
      <t>シュク</t>
    </rPh>
    <phoneticPr fontId="1"/>
  </si>
  <si>
    <t/>
  </si>
  <si>
    <t>選択不可</t>
    <rPh sb="0" eb="2">
      <t>センタク</t>
    </rPh>
    <rPh sb="2" eb="4">
      <t>フカ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</si>
  <si>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</si>
  <si>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</si>
  <si>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選択欄</t>
    <rPh sb="0" eb="2">
      <t>センタク</t>
    </rPh>
    <rPh sb="2" eb="3">
      <t>ラン</t>
    </rPh>
    <phoneticPr fontId="1"/>
  </si>
  <si>
    <t>最初にご希望の週（月曜日を指定）を選択してください。</t>
    <rPh sb="0" eb="2">
      <t>サイショ</t>
    </rPh>
    <rPh sb="4" eb="6">
      <t>キボウ</t>
    </rPh>
    <rPh sb="7" eb="8">
      <t>シュウ</t>
    </rPh>
    <rPh sb="9" eb="12">
      <t>ゲツヨウビ</t>
    </rPh>
    <rPh sb="13" eb="15">
      <t>シテイ</t>
    </rPh>
    <rPh sb="17" eb="19">
      <t>センタク</t>
    </rPh>
    <phoneticPr fontId="1"/>
  </si>
  <si>
    <t>表示された日付からご希望日を最大３つまで選択してください。</t>
    <rPh sb="0" eb="2">
      <t>ヒョウジ</t>
    </rPh>
    <rPh sb="5" eb="7">
      <t>ヒヅケ</t>
    </rPh>
    <rPh sb="10" eb="12">
      <t>キボウ</t>
    </rPh>
    <rPh sb="12" eb="13">
      <t>ヒ</t>
    </rPh>
    <rPh sb="14" eb="16">
      <t>サイダイ</t>
    </rPh>
    <rPh sb="20" eb="22">
      <t>センタク</t>
    </rPh>
    <phoneticPr fontId="1"/>
  </si>
  <si>
    <t>所属</t>
    <rPh sb="0" eb="2">
      <t>ショゾク</t>
    </rPh>
    <phoneticPr fontId="1"/>
  </si>
  <si>
    <t>連絡可能な電話番号</t>
    <rPh sb="0" eb="4">
      <t>レンラクカノウ</t>
    </rPh>
    <rPh sb="5" eb="9">
      <t>デンワバンゴウ</t>
    </rPh>
    <phoneticPr fontId="1"/>
  </si>
  <si>
    <t>東京　太郎</t>
    <rPh sb="0" eb="2">
      <t>トウキョウ</t>
    </rPh>
    <rPh sb="3" eb="5">
      <t>タロウ</t>
    </rPh>
    <phoneticPr fontId="1"/>
  </si>
  <si>
    <t>090-XXXX-XXXX</t>
    <phoneticPr fontId="1"/>
  </si>
  <si>
    <t>一橋大学</t>
    <rPh sb="0" eb="2">
      <t>ヒトツバシ</t>
    </rPh>
    <rPh sb="2" eb="4">
      <t>ダイガク</t>
    </rPh>
    <phoneticPr fontId="1"/>
  </si>
  <si>
    <t>大学名</t>
    <rPh sb="0" eb="2">
      <t>ダイガク</t>
    </rPh>
    <rPh sb="2" eb="3">
      <t>メイ</t>
    </rPh>
    <phoneticPr fontId="1"/>
  </si>
  <si>
    <t>◎◎学部○○学科</t>
    <rPh sb="2" eb="4">
      <t>ガクブ</t>
    </rPh>
    <rPh sb="6" eb="8">
      <t>ガッカ</t>
    </rPh>
    <phoneticPr fontId="1"/>
  </si>
  <si>
    <t>大学名/Venue</t>
    <rPh sb="0" eb="2">
      <t>ダイガク</t>
    </rPh>
    <rPh sb="2" eb="3">
      <t>メイ</t>
    </rPh>
    <phoneticPr fontId="1"/>
  </si>
  <si>
    <t>氏名/Name</t>
    <rPh sb="0" eb="2">
      <t>シメイ</t>
    </rPh>
    <phoneticPr fontId="1"/>
  </si>
  <si>
    <t>カナ氏名/Name
in Japanese</t>
    <rPh sb="2" eb="4">
      <t>シメイ</t>
    </rPh>
    <phoneticPr fontId="1"/>
  </si>
  <si>
    <t>連絡可能な電話番号
Contact Number</t>
    <rPh sb="0" eb="4">
      <t>レンラクカノウ</t>
    </rPh>
    <rPh sb="5" eb="9">
      <t>デンワバンゴウ</t>
    </rPh>
    <phoneticPr fontId="1"/>
  </si>
  <si>
    <t>Choose your preferred week (Monday)</t>
    <phoneticPr fontId="1"/>
  </si>
  <si>
    <t xml:space="preserve">Choose up to 3 preferred dates  </t>
  </si>
  <si>
    <t>キャンセル待ちワクチン接種登録票【一橋大学会場】Vaccination Waiting List Registration Form【Hitotsubashi】</t>
    <rPh sb="5" eb="6">
      <t>マ</t>
    </rPh>
    <rPh sb="11" eb="13">
      <t>セッシュ</t>
    </rPh>
    <rPh sb="13" eb="15">
      <t>トウロク</t>
    </rPh>
    <rPh sb="15" eb="16">
      <t>ヒョウ</t>
    </rPh>
    <rPh sb="17" eb="19">
      <t>ヒトツバシ</t>
    </rPh>
    <rPh sb="19" eb="21">
      <t>ダイガク</t>
    </rPh>
    <rPh sb="21" eb="23">
      <t>カイジョウ</t>
    </rPh>
    <phoneticPr fontId="1"/>
  </si>
  <si>
    <t>キャンセル待ちワクチン接種の希望日/Preferred date for vaccination</t>
    <rPh sb="5" eb="6">
      <t>マ</t>
    </rPh>
    <rPh sb="11" eb="13">
      <t>セッシュ</t>
    </rPh>
    <rPh sb="14" eb="17">
      <t>キボウビ</t>
    </rPh>
    <phoneticPr fontId="1"/>
  </si>
  <si>
    <t xml:space="preserve">所属/Faculty </t>
    <rPh sb="0" eb="2">
      <t>ショゾク</t>
    </rPh>
    <phoneticPr fontId="1"/>
  </si>
  <si>
    <t>○</t>
  </si>
  <si>
    <t>新型コロナワクチンの接種を初めて受けますか</t>
    <rPh sb="0" eb="2">
      <t>シンガタ</t>
    </rPh>
    <rPh sb="10" eb="12">
      <t>セッシュ</t>
    </rPh>
    <rPh sb="13" eb="14">
      <t>ハジ</t>
    </rPh>
    <rPh sb="16" eb="17">
      <t>ウ</t>
    </rPh>
    <phoneticPr fontId="1"/>
  </si>
  <si>
    <t>Are you receiving COVID-19 vaccine for the first time?</t>
    <phoneticPr fontId="1"/>
  </si>
  <si>
    <t>いいえ/No</t>
  </si>
  <si>
    <r>
      <rPr>
        <sz val="11"/>
        <color theme="1"/>
        <rFont val="ＭＳ Ｐゴシック"/>
        <family val="3"/>
        <charset val="128"/>
      </rPr>
      <t>はい</t>
    </r>
    <r>
      <rPr>
        <sz val="11"/>
        <color theme="1"/>
        <rFont val="Arial"/>
        <family val="2"/>
      </rPr>
      <t>/Yes</t>
    </r>
    <phoneticPr fontId="1"/>
  </si>
  <si>
    <r>
      <rPr>
        <sz val="11"/>
        <color theme="1"/>
        <rFont val="ＭＳ Ｐゴシック"/>
        <family val="3"/>
        <charset val="128"/>
      </rPr>
      <t>いいえ</t>
    </r>
    <r>
      <rPr>
        <sz val="11"/>
        <color theme="1"/>
        <rFont val="Arial"/>
        <family val="2"/>
      </rPr>
      <t>/No</t>
    </r>
    <phoneticPr fontId="1"/>
  </si>
  <si>
    <t>１回目</t>
    <rPh sb="1" eb="3">
      <t>カイメ</t>
    </rPh>
    <phoneticPr fontId="1"/>
  </si>
  <si>
    <t>製薬会社</t>
    <rPh sb="0" eb="2">
      <t>セイヤク</t>
    </rPh>
    <rPh sb="2" eb="4">
      <t>カイシャ</t>
    </rPh>
    <phoneticPr fontId="1"/>
  </si>
  <si>
    <t>ファイザー/Pfizer</t>
  </si>
  <si>
    <t>ファイザー/Pfizer</t>
    <phoneticPr fontId="1"/>
  </si>
  <si>
    <t>モデルナ/Moderna</t>
    <phoneticPr fontId="1"/>
  </si>
  <si>
    <t>アストラゼネカ/AstraZeneca</t>
    <phoneticPr fontId="1"/>
  </si>
  <si>
    <t>シノバック/Sinovac</t>
    <phoneticPr fontId="1"/>
  </si>
  <si>
    <t>その他/Other</t>
    <rPh sb="2" eb="3">
      <t>タ</t>
    </rPh>
    <phoneticPr fontId="1"/>
  </si>
  <si>
    <t>（接種を受けたことがある場合）接種の日付とワクチンの種類を入力してください</t>
    <rPh sb="1" eb="3">
      <t>セッシュ</t>
    </rPh>
    <rPh sb="4" eb="5">
      <t>ウ</t>
    </rPh>
    <rPh sb="12" eb="14">
      <t>バアイ</t>
    </rPh>
    <rPh sb="15" eb="17">
      <t>セッシュ</t>
    </rPh>
    <rPh sb="18" eb="20">
      <t>ヒヅケ</t>
    </rPh>
    <rPh sb="26" eb="28">
      <t>シュルイ</t>
    </rPh>
    <rPh sb="29" eb="31">
      <t>ニュウリョク</t>
    </rPh>
    <phoneticPr fontId="1"/>
  </si>
  <si>
    <t>If you have been vaccinated before, fill in the date of vaccination and its manufacturer</t>
    <phoneticPr fontId="1"/>
  </si>
  <si>
    <t>日付/Date</t>
    <rPh sb="0" eb="2">
      <t>ヒヅケ</t>
    </rPh>
    <phoneticPr fontId="1"/>
  </si>
  <si>
    <t>製薬会社/Manufactured by</t>
    <rPh sb="0" eb="2">
      <t>セイヤク</t>
    </rPh>
    <rPh sb="2" eb="4">
      <t>カイシャ</t>
    </rPh>
    <phoneticPr fontId="1"/>
  </si>
  <si>
    <t>１回目日付</t>
    <rPh sb="1" eb="3">
      <t>カイメ</t>
    </rPh>
    <rPh sb="3" eb="5">
      <t>ヒヅケ</t>
    </rPh>
    <phoneticPr fontId="1"/>
  </si>
  <si>
    <t>○</t>
    <phoneticPr fontId="1"/>
  </si>
  <si>
    <t>東京　花子</t>
    <rPh sb="0" eb="2">
      <t>トウキョウ</t>
    </rPh>
    <rPh sb="3" eb="5">
      <t>ハナコ</t>
    </rPh>
    <phoneticPr fontId="1"/>
  </si>
  <si>
    <t>●●大学</t>
    <rPh sb="2" eb="4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</si>
</sst>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#,##0_);[Red]\(#,##0\)"/>
    <numFmt numFmtId="178" formatCode="m&quot;月&quot;d&quot;日&quot;;@"/>
    <numFmt numFmtId="179" formatCode="m/d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dashed">
        <color theme="0" tint="-0.24994659260841701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 style="dashed">
        <color theme="0" tint="-0.24994659260841701"/>
      </left>
      <right style="thin">
        <color theme="1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4.9989318521683403E-2"/>
      </bottom>
      <diagonal/>
    </border>
    <border>
      <left style="dashed">
        <color theme="0" tint="-0.24994659260841701"/>
      </left>
      <right style="thin">
        <color theme="1"/>
      </right>
      <top style="thin">
        <color theme="0" tint="-0.49998474074526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auto="1"/>
      </top>
      <bottom style="thin">
        <color theme="0" tint="-4.9989318521683403E-2"/>
      </bottom>
      <diagonal/>
    </border>
    <border>
      <left style="dashed">
        <color theme="0" tint="-0.24994659260841701"/>
      </left>
      <right style="thin">
        <color theme="1"/>
      </right>
      <top style="thin">
        <color auto="1"/>
      </top>
      <bottom style="thin">
        <color theme="0" tint="-4.9989318521683403E-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5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5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5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5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4" fillId="2" borderId="9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0" fillId="0" borderId="0" xfId="0" applyBorder="1">
      <alignment vertical="center"/>
    </xf>
    <xf numFmtId="178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178" fontId="0" fillId="0" borderId="19" xfId="0" applyNumberFormat="1" applyBorder="1" applyAlignment="1">
      <alignment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178" fontId="0" fillId="3" borderId="14" xfId="0" applyNumberFormat="1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9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0" fillId="3" borderId="14" xfId="0" applyFill="1" applyBorder="1">
      <alignment vertical="center"/>
    </xf>
    <xf numFmtId="56" fontId="0" fillId="3" borderId="14" xfId="0" applyNumberFormat="1" applyFill="1" applyBorder="1">
      <alignment vertical="center"/>
    </xf>
    <xf numFmtId="56" fontId="11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56" fontId="8" fillId="0" borderId="0" xfId="0" applyNumberFormat="1" applyFont="1">
      <alignment vertical="center"/>
    </xf>
    <xf numFmtId="0" fontId="13" fillId="0" borderId="0" xfId="0" applyFont="1">
      <alignment vertical="center"/>
    </xf>
    <xf numFmtId="14" fontId="11" fillId="0" borderId="0" xfId="0" applyNumberFormat="1" applyFont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1">
    <cellStyle name="標準" xfId="0" builtinId="0"/>
  </cellStyles>
  <dxfs count="33"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92.2\6000_vpt\&#19968;&#27211;&#12481;&#12540;&#12512;\10%20&#12473;&#12465;&#12472;&#12517;&#12540;&#12523;\210814%20&#12471;&#12501;&#1248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92.2\6000_vpt\&#19968;&#27211;&#12481;&#12540;&#12512;\56%20&#21361;&#27231;&#31649;&#29702;&#65289;&#20313;&#21104;&#12527;&#12463;&#12481;&#12531;\210816%20&#26481;&#20140;&#22899;&#23376;&#20307;&#32946;&#22823;&#23398;&#12408;\&#12304;&#19968;&#27211;&#22823;&#23398;&#20250;&#22580;&#12305;&#20313;&#21104;&#12527;&#12463;&#12481;&#12531;&#25509;&#31278;&#30331;&#37682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シフト表（全体）"/>
      <sheetName val="③シフト表 (勤務区分)"/>
      <sheetName val="②シフト表（日別）"/>
      <sheetName val="②シフト表0814"/>
      <sheetName val="②シフト表0813"/>
      <sheetName val="②シフト表0812"/>
      <sheetName val="②シフト表0811"/>
      <sheetName val="②シフト表0810"/>
      <sheetName val="②シフト表0809"/>
      <sheetName val="②シフト表0806"/>
      <sheetName val="②シフト表0805"/>
      <sheetName val="②シフト表0804"/>
      <sheetName val="②シフト表（日別）0803"/>
    </sheetNames>
    <sheetDataSet>
      <sheetData sheetId="0">
        <row r="40">
          <cell r="A40">
            <v>0.33333333333333331</v>
          </cell>
        </row>
        <row r="41">
          <cell r="A41">
            <v>0.35416666666666669</v>
          </cell>
        </row>
        <row r="42">
          <cell r="A42">
            <v>0.41666666666666669</v>
          </cell>
        </row>
        <row r="43">
          <cell r="A43" t="str">
            <v>休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こちらに記入】 "/>
      <sheetName val="リスト貼り付け用"/>
      <sheetName val="記載例"/>
      <sheetName val="月曜日"/>
      <sheetName val="③シフト表 (勤務区分)"/>
    </sheetNames>
    <sheetDataSet>
      <sheetData sheetId="0">
        <row r="10">
          <cell r="H10"/>
        </row>
      </sheetData>
      <sheetData sheetId="1"/>
      <sheetData sheetId="2"/>
      <sheetData sheetId="3">
        <row r="3">
          <cell r="A3">
            <v>44424</v>
          </cell>
        </row>
        <row r="4">
          <cell r="A4">
            <v>44431</v>
          </cell>
        </row>
        <row r="5">
          <cell r="A5">
            <v>44438</v>
          </cell>
        </row>
        <row r="6">
          <cell r="A6">
            <v>44445</v>
          </cell>
        </row>
        <row r="7">
          <cell r="A7">
            <v>44452</v>
          </cell>
        </row>
        <row r="8">
          <cell r="A8">
            <v>44459</v>
          </cell>
        </row>
        <row r="9">
          <cell r="A9">
            <v>44466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workbookViewId="0">
      <selection activeCell="N5" sqref="N5"/>
    </sheetView>
  </sheetViews>
  <sheetFormatPr defaultRowHeight="18.75"/>
  <cols>
    <col min="1" max="8" width="10.375" customWidth="1"/>
    <col min="9" max="9" width="3.625" customWidth="1"/>
    <col min="10" max="21" width="10.375" customWidth="1"/>
  </cols>
  <sheetData>
    <row r="1" spans="1:14">
      <c r="A1" s="37" t="s">
        <v>27</v>
      </c>
    </row>
    <row r="2" spans="1:14" ht="36.950000000000003" customHeight="1">
      <c r="A2" s="51" t="s">
        <v>22</v>
      </c>
      <c r="B2" s="51"/>
      <c r="C2" s="52"/>
      <c r="D2" s="52"/>
      <c r="E2" s="52"/>
      <c r="F2" s="52"/>
      <c r="G2" s="50" t="s">
        <v>23</v>
      </c>
      <c r="H2" s="51"/>
      <c r="I2" s="52" t="str">
        <f>PHONETIC(C2)</f>
        <v/>
      </c>
      <c r="J2" s="52"/>
      <c r="K2" s="52"/>
      <c r="L2" s="52"/>
    </row>
    <row r="3" spans="1:14" ht="36" customHeight="1">
      <c r="A3" s="51" t="s">
        <v>21</v>
      </c>
      <c r="B3" s="51"/>
      <c r="C3" s="52"/>
      <c r="D3" s="52"/>
      <c r="E3" s="52"/>
      <c r="F3" s="52"/>
      <c r="G3" s="50" t="s">
        <v>29</v>
      </c>
      <c r="H3" s="51"/>
      <c r="I3" s="52"/>
      <c r="J3" s="52"/>
      <c r="K3" s="52"/>
      <c r="L3" s="52"/>
    </row>
    <row r="4" spans="1:14" ht="36" customHeight="1">
      <c r="A4" s="50" t="s">
        <v>24</v>
      </c>
      <c r="B4" s="51"/>
      <c r="C4" s="52"/>
      <c r="D4" s="52"/>
      <c r="E4" s="52"/>
      <c r="F4" s="52"/>
      <c r="G4" s="53"/>
      <c r="H4" s="54"/>
      <c r="I4" s="54"/>
      <c r="J4" s="54"/>
      <c r="K4" s="54"/>
      <c r="L4" s="54"/>
    </row>
    <row r="5" spans="1:14" ht="19.5" thickBot="1"/>
    <row r="6" spans="1:14" ht="20.25" thickTop="1" thickBot="1">
      <c r="A6" t="s">
        <v>31</v>
      </c>
      <c r="H6" s="40"/>
      <c r="N6" s="47">
        <v>44473</v>
      </c>
    </row>
    <row r="7" spans="1:14" ht="19.5" thickTop="1">
      <c r="A7" t="s">
        <v>32</v>
      </c>
      <c r="N7" s="42">
        <v>44494</v>
      </c>
    </row>
    <row r="8" spans="1:14" ht="19.5" thickBot="1">
      <c r="H8" t="s">
        <v>46</v>
      </c>
      <c r="J8" t="s">
        <v>47</v>
      </c>
    </row>
    <row r="9" spans="1:14" ht="20.25" thickTop="1" thickBot="1">
      <c r="A9" t="s">
        <v>44</v>
      </c>
      <c r="H9" s="41"/>
      <c r="J9" s="48"/>
      <c r="K9" s="49"/>
    </row>
    <row r="10" spans="1:14" ht="19.5" thickTop="1">
      <c r="A10" t="s">
        <v>45</v>
      </c>
    </row>
    <row r="11" spans="1:14">
      <c r="A11" s="46" t="str">
        <f>IF(AND(J9&lt;&gt;"",J9&lt;&gt;"ファイザー/Pfizer"),"※一橋会場での接種を申し込むことはできません/You are NOT allowed to be vaccinated at Hitotsubashi.","")</f>
        <v/>
      </c>
    </row>
    <row r="12" spans="1:14" ht="19.5" thickBot="1">
      <c r="A12" t="s">
        <v>28</v>
      </c>
      <c r="H12" s="21"/>
      <c r="I12" s="38"/>
    </row>
    <row r="13" spans="1:14" ht="18" customHeight="1" thickTop="1" thickBot="1">
      <c r="A13" s="29" t="s">
        <v>4</v>
      </c>
      <c r="B13" t="s">
        <v>12</v>
      </c>
      <c r="H13" s="30"/>
      <c r="I13" s="39"/>
      <c r="J13" s="23"/>
    </row>
    <row r="14" spans="1:14" ht="18" customHeight="1" thickTop="1">
      <c r="A14" s="29"/>
      <c r="B14" t="s">
        <v>25</v>
      </c>
      <c r="H14" s="23"/>
      <c r="I14" s="23"/>
      <c r="J14" s="23"/>
    </row>
    <row r="15" spans="1:14" ht="18" customHeight="1" thickBot="1">
      <c r="A15" s="29" t="s">
        <v>5</v>
      </c>
      <c r="B15" t="s">
        <v>13</v>
      </c>
      <c r="H15" s="24" t="s">
        <v>9</v>
      </c>
      <c r="I15" s="24" t="s">
        <v>10</v>
      </c>
      <c r="J15" s="28" t="s">
        <v>11</v>
      </c>
    </row>
    <row r="16" spans="1:14" ht="18" customHeight="1" thickTop="1">
      <c r="B16" t="s">
        <v>26</v>
      </c>
      <c r="F16" s="42">
        <f>H9+21</f>
        <v>21</v>
      </c>
      <c r="G16" s="42">
        <f>F16+21</f>
        <v>42</v>
      </c>
      <c r="H16" s="26" t="str">
        <f>IF(H13="","",H13)</f>
        <v/>
      </c>
      <c r="I16" s="25" t="str">
        <f t="shared" ref="I16:I21" si="0">IF(H$13="","",H16)</f>
        <v/>
      </c>
      <c r="J16" s="31"/>
      <c r="K16" s="38" t="str">
        <f>IF(H16&gt;$N$7,"選択不可",IF(AND($H$6="はい/Yes",H16&gt;$N$6),"選択不可",IF($H$13="","",IF(AND($H$9&lt;&gt;"",OR(H16&lt;$F$16,H16&gt;$G$16)),"選択不可",IF(ISNA(VLOOKUP($H16,'③シフト表 (勤務区分)'!$A$3:$C$74,3,FALSE))=TRUE,"",VLOOKUP($H16,'③シフト表 (勤務区分)'!$A$3:$C$74,3,FALSE))))))</f>
        <v>選択不可</v>
      </c>
    </row>
    <row r="17" spans="8:11">
      <c r="H17" s="22" t="str">
        <f>IF(H$13="","",H16+1)</f>
        <v/>
      </c>
      <c r="I17" s="25" t="str">
        <f t="shared" si="0"/>
        <v/>
      </c>
      <c r="J17" s="32"/>
      <c r="K17" s="38" t="str">
        <f>IF(H17&gt;$N$7,"選択不可",IF(AND($H$6="はい/Yes",H17&gt;$N$6),"選択不可",IF($H$13="","",IF(AND($H$9&lt;&gt;"",OR(H17&lt;$F$16,H17&gt;$G$16)),"選択不可",IF(ISNA(VLOOKUP($H17,'③シフト表 (勤務区分)'!$A$3:$C$74,3,FALSE))=TRUE,"",VLOOKUP($H17,'③シフト表 (勤務区分)'!$A$3:$C$74,3,FALSE))))))</f>
        <v>選択不可</v>
      </c>
    </row>
    <row r="18" spans="8:11">
      <c r="H18" s="22" t="str">
        <f t="shared" ref="H18:H21" si="1">IF(H$13="","",H17+1)</f>
        <v/>
      </c>
      <c r="I18" s="25" t="str">
        <f t="shared" si="0"/>
        <v/>
      </c>
      <c r="J18" s="32"/>
      <c r="K18" s="38" t="str">
        <f>IF(H18&gt;$N$7,"選択不可",IF(AND($H$6="はい/Yes",H18&gt;$N$6),"選択不可",IF($H$13="","",IF(AND($H$9&lt;&gt;"",OR(H18&lt;$F$16,H18&gt;$G$16)),"選択不可",IF(ISNA(VLOOKUP($H18,'③シフト表 (勤務区分)'!$A$3:$C$74,3,FALSE))=TRUE,"",VLOOKUP($H18,'③シフト表 (勤務区分)'!$A$3:$C$74,3,FALSE))))))</f>
        <v>選択不可</v>
      </c>
    </row>
    <row r="19" spans="8:11">
      <c r="H19" s="22" t="str">
        <f t="shared" si="1"/>
        <v/>
      </c>
      <c r="I19" s="25" t="str">
        <f t="shared" si="0"/>
        <v/>
      </c>
      <c r="J19" s="32"/>
      <c r="K19" s="38" t="str">
        <f>IF(H19&gt;$N$7,"選択不可",IF(AND($H$6="はい/Yes",H19&gt;$N$6),"選択不可",IF($H$13="","",IF(AND($H$9&lt;&gt;"",OR(H19&lt;$F$16,H19&gt;$G$16)),"選択不可",IF(ISNA(VLOOKUP($H19,'③シフト表 (勤務区分)'!$A$3:$C$74,3,FALSE))=TRUE,"",VLOOKUP($H19,'③シフト表 (勤務区分)'!$A$3:$C$74,3,FALSE))))))</f>
        <v>選択不可</v>
      </c>
    </row>
    <row r="20" spans="8:11">
      <c r="H20" s="22" t="str">
        <f t="shared" si="1"/>
        <v/>
      </c>
      <c r="I20" s="25" t="str">
        <f t="shared" si="0"/>
        <v/>
      </c>
      <c r="J20" s="32"/>
      <c r="K20" s="38" t="str">
        <f>IF(H20&gt;$N$7,"選択不可",IF(AND($H$6="はい/Yes",H20&gt;$N$6),"選択不可",IF($H$13="","",IF(AND($H$9&lt;&gt;"",OR(H20&lt;$F$16,H20&gt;$G$16)),"選択不可",IF(ISNA(VLOOKUP($H20,'③シフト表 (勤務区分)'!$A$3:$C$74,3,FALSE))=TRUE,"",VLOOKUP($H20,'③シフト表 (勤務区分)'!$A$3:$C$74,3,FALSE))))))</f>
        <v>選択不可</v>
      </c>
    </row>
    <row r="21" spans="8:11" ht="19.5" thickBot="1">
      <c r="H21" s="22" t="str">
        <f t="shared" si="1"/>
        <v/>
      </c>
      <c r="I21" s="25" t="str">
        <f t="shared" si="0"/>
        <v/>
      </c>
      <c r="J21" s="33"/>
      <c r="K21" s="38" t="str">
        <f>IF(H21&gt;$N$7,"選択不可",IF(AND($H$6="はい/Yes",H21&gt;$N$6),"選択不可",IF($H$13="","",IF(AND($H$9&lt;&gt;"",OR(H21&lt;$F$16,H21&gt;$G$16)),"選択不可",IF(ISNA(VLOOKUP($H21,'③シフト表 (勤務区分)'!$A$3:$C$74,3,FALSE))=TRUE,"",VLOOKUP($H21,'③シフト表 (勤務区分)'!$A$3:$C$74,3,FALSE))))))</f>
        <v>選択不可</v>
      </c>
    </row>
    <row r="22" spans="8:11" ht="19.5" hidden="1" thickTop="1">
      <c r="J22">
        <f>IF(H13="",0,COUNTIF($J$16:$J$21,"○"))</f>
        <v>0</v>
      </c>
    </row>
    <row r="23" spans="8:11" ht="19.5" thickTop="1"/>
  </sheetData>
  <mergeCells count="13">
    <mergeCell ref="A2:B2"/>
    <mergeCell ref="C2:F2"/>
    <mergeCell ref="G2:H2"/>
    <mergeCell ref="I2:L2"/>
    <mergeCell ref="A3:B3"/>
    <mergeCell ref="C3:F3"/>
    <mergeCell ref="G3:H3"/>
    <mergeCell ref="I3:L3"/>
    <mergeCell ref="J9:K9"/>
    <mergeCell ref="A4:B4"/>
    <mergeCell ref="C4:F4"/>
    <mergeCell ref="G4:H4"/>
    <mergeCell ref="I4:L4"/>
  </mergeCells>
  <phoneticPr fontId="1"/>
  <conditionalFormatting sqref="H16:J21">
    <cfRule type="expression" dxfId="32" priority="3">
      <formula>AND($J$9&lt;&gt;"",$J$9&lt;&gt;"ファイザー/Pfizer")</formula>
    </cfRule>
    <cfRule type="expression" dxfId="31" priority="8">
      <formula>$K16="選択不可"</formula>
    </cfRule>
  </conditionalFormatting>
  <conditionalFormatting sqref="J16:J21">
    <cfRule type="expression" dxfId="30" priority="7">
      <formula>AND($J$22&gt;=3,J16="")</formula>
    </cfRule>
  </conditionalFormatting>
  <conditionalFormatting sqref="K16:K21">
    <cfRule type="cellIs" dxfId="29" priority="6" operator="equal">
      <formula>0</formula>
    </cfRule>
  </conditionalFormatting>
  <conditionalFormatting sqref="H9">
    <cfRule type="expression" dxfId="28" priority="5">
      <formula>$H$6="はい/Yes"</formula>
    </cfRule>
  </conditionalFormatting>
  <conditionalFormatting sqref="H13">
    <cfRule type="expression" dxfId="27" priority="4">
      <formula>AND($J$9&lt;&gt;"",$J$9&lt;&gt;"ファイザー/Pfizer")</formula>
    </cfRule>
  </conditionalFormatting>
  <conditionalFormatting sqref="J9:K9">
    <cfRule type="expression" dxfId="26" priority="2">
      <formula>$H$6="はい/Yes"</formula>
    </cfRule>
  </conditionalFormatting>
  <conditionalFormatting sqref="A1:XFD1048576">
    <cfRule type="expression" dxfId="25" priority="1">
      <formula>$A$11&lt;&gt;""</formula>
    </cfRule>
  </conditionalFormatting>
  <dataValidations count="5">
    <dataValidation type="list" allowBlank="1" showInputMessage="1" showErrorMessage="1" sqref="J16:J21">
      <formula1>"○"</formula1>
    </dataValidation>
    <dataValidation type="list" allowBlank="1" showInputMessage="1" showErrorMessage="1" sqref="H13">
      <formula1>月曜日</formula1>
    </dataValidation>
    <dataValidation type="list" allowBlank="1" showInputMessage="1" showErrorMessage="1" sqref="H6">
      <formula1>接種経験</formula1>
    </dataValidation>
    <dataValidation type="date" allowBlank="1" showInputMessage="1" showErrorMessage="1" sqref="H9">
      <formula1>44348</formula1>
      <formula2>44473</formula2>
    </dataValidation>
    <dataValidation type="list" allowBlank="1" showInputMessage="1" showErrorMessage="1" sqref="J9">
      <formula1>製薬会社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workbookViewId="0">
      <selection activeCell="C4" sqref="C4:F4"/>
    </sheetView>
  </sheetViews>
  <sheetFormatPr defaultRowHeight="18.75"/>
  <cols>
    <col min="1" max="8" width="10.375" customWidth="1"/>
    <col min="9" max="9" width="3.625" customWidth="1"/>
    <col min="10" max="21" width="10.375" customWidth="1"/>
  </cols>
  <sheetData>
    <row r="1" spans="1:12">
      <c r="A1" s="37" t="s">
        <v>27</v>
      </c>
    </row>
    <row r="2" spans="1:12" ht="36.950000000000003" customHeight="1">
      <c r="A2" s="51" t="s">
        <v>22</v>
      </c>
      <c r="B2" s="51"/>
      <c r="C2" s="52" t="s">
        <v>50</v>
      </c>
      <c r="D2" s="52"/>
      <c r="E2" s="52"/>
      <c r="F2" s="52"/>
      <c r="G2" s="50" t="s">
        <v>23</v>
      </c>
      <c r="H2" s="51"/>
      <c r="I2" s="52" t="str">
        <f>PHONETIC(C2)</f>
        <v>トウキョウ　ハナコ</v>
      </c>
      <c r="J2" s="52"/>
      <c r="K2" s="52"/>
      <c r="L2" s="52"/>
    </row>
    <row r="3" spans="1:12" ht="36" customHeight="1">
      <c r="A3" s="51" t="s">
        <v>21</v>
      </c>
      <c r="B3" s="51"/>
      <c r="C3" s="52" t="s">
        <v>51</v>
      </c>
      <c r="D3" s="52"/>
      <c r="E3" s="52"/>
      <c r="F3" s="52"/>
      <c r="G3" s="50" t="s">
        <v>29</v>
      </c>
      <c r="H3" s="51"/>
      <c r="I3" s="52" t="s">
        <v>20</v>
      </c>
      <c r="J3" s="52"/>
      <c r="K3" s="52"/>
      <c r="L3" s="52"/>
    </row>
    <row r="4" spans="1:12" ht="36" customHeight="1">
      <c r="A4" s="50" t="s">
        <v>24</v>
      </c>
      <c r="B4" s="51"/>
      <c r="C4" s="52" t="s">
        <v>17</v>
      </c>
      <c r="D4" s="52"/>
      <c r="E4" s="52"/>
      <c r="F4" s="52"/>
      <c r="G4" s="53"/>
      <c r="H4" s="54"/>
      <c r="I4" s="54"/>
      <c r="J4" s="54"/>
      <c r="K4" s="54"/>
      <c r="L4" s="54"/>
    </row>
    <row r="5" spans="1:12" ht="19.5" thickBot="1"/>
    <row r="6" spans="1:12" ht="20.25" thickTop="1" thickBot="1">
      <c r="A6" t="s">
        <v>31</v>
      </c>
      <c r="H6" s="40" t="s">
        <v>33</v>
      </c>
    </row>
    <row r="7" spans="1:12" ht="19.5" thickTop="1">
      <c r="A7" t="s">
        <v>32</v>
      </c>
    </row>
    <row r="8" spans="1:12" ht="19.5" thickBot="1">
      <c r="H8" t="s">
        <v>46</v>
      </c>
      <c r="J8" t="s">
        <v>47</v>
      </c>
    </row>
    <row r="9" spans="1:12" ht="20.25" thickTop="1" thickBot="1">
      <c r="A9" t="s">
        <v>44</v>
      </c>
      <c r="H9" s="41">
        <v>44438</v>
      </c>
      <c r="J9" s="48" t="s">
        <v>38</v>
      </c>
      <c r="K9" s="49"/>
    </row>
    <row r="10" spans="1:12" ht="19.5" thickTop="1">
      <c r="A10" t="s">
        <v>45</v>
      </c>
    </row>
    <row r="11" spans="1:12">
      <c r="A11" s="44" t="str">
        <f>IF(AND(J9&lt;&gt;"",J9&lt;&gt;"ファイザー/Pfizer"),"※一橋会場での接種を申し込むことはできません/You are NOT allowed to be vaccinated at Hitotsubashi.","")</f>
        <v/>
      </c>
    </row>
    <row r="12" spans="1:12" ht="19.5" thickBot="1">
      <c r="A12" t="s">
        <v>28</v>
      </c>
      <c r="H12" s="21"/>
      <c r="I12" s="38"/>
    </row>
    <row r="13" spans="1:12" ht="18" customHeight="1" thickTop="1" thickBot="1">
      <c r="A13" s="29" t="s">
        <v>4</v>
      </c>
      <c r="B13" t="s">
        <v>12</v>
      </c>
      <c r="H13" s="30">
        <v>44459</v>
      </c>
      <c r="I13" s="39"/>
      <c r="J13" s="23"/>
    </row>
    <row r="14" spans="1:12" ht="18" customHeight="1" thickTop="1">
      <c r="A14" s="29"/>
      <c r="B14" t="s">
        <v>25</v>
      </c>
      <c r="H14" s="23"/>
      <c r="I14" s="23"/>
      <c r="J14" s="23"/>
    </row>
    <row r="15" spans="1:12" ht="18" customHeight="1" thickBot="1">
      <c r="A15" s="29" t="s">
        <v>5</v>
      </c>
      <c r="B15" t="s">
        <v>13</v>
      </c>
      <c r="H15" s="24" t="s">
        <v>9</v>
      </c>
      <c r="I15" s="24" t="s">
        <v>10</v>
      </c>
      <c r="J15" s="28" t="s">
        <v>11</v>
      </c>
    </row>
    <row r="16" spans="1:12" ht="18" customHeight="1" thickTop="1">
      <c r="B16" t="s">
        <v>26</v>
      </c>
      <c r="F16" s="42">
        <f>H9+21</f>
        <v>44459</v>
      </c>
      <c r="G16" s="42">
        <f>F16+21</f>
        <v>44480</v>
      </c>
      <c r="H16" s="26">
        <f>IF(H13="","",H13)</f>
        <v>44459</v>
      </c>
      <c r="I16" s="25">
        <f t="shared" ref="I16:I21" si="0">IF(H$13="","",H16)</f>
        <v>44459</v>
      </c>
      <c r="J16" s="31" t="s">
        <v>49</v>
      </c>
      <c r="K16" t="str">
        <f>IF(OR(H16&lt;$F$16,H16&gt;$G$16),"選択不可",IF(ISNA(VLOOKUP($H16,'③シフト表 (勤務区分)'!$A$3:$C$74,3,FALSE))=TRUE,"",VLOOKUP($H16,'③シフト表 (勤務区分)'!$A$3:$C$74,3,FALSE)))</f>
        <v/>
      </c>
    </row>
    <row r="17" spans="8:11">
      <c r="H17" s="22">
        <f>IF(H$13="","",H16+1)</f>
        <v>44460</v>
      </c>
      <c r="I17" s="25">
        <f t="shared" si="0"/>
        <v>44460</v>
      </c>
      <c r="J17" s="32"/>
      <c r="K17" t="str">
        <f>IF(OR(H17&lt;$F$16,H17&gt;$G$16),"選択不可",IF(ISNA(VLOOKUP($H17,'③シフト表 (勤務区分)'!$A$3:$C$74,3,FALSE))=TRUE,"",VLOOKUP($H17,'③シフト表 (勤務区分)'!$A$3:$C$74,3,FALSE)))</f>
        <v/>
      </c>
    </row>
    <row r="18" spans="8:11">
      <c r="H18" s="22">
        <f t="shared" ref="H18:H21" si="1">IF(H$13="","",H17+1)</f>
        <v>44461</v>
      </c>
      <c r="I18" s="25">
        <f t="shared" si="0"/>
        <v>44461</v>
      </c>
      <c r="J18" s="32" t="s">
        <v>30</v>
      </c>
      <c r="K18" t="str">
        <f>IF(OR(H18&lt;$F$16,H18&gt;$G$16),"選択不可",IF(ISNA(VLOOKUP($H18,'③シフト表 (勤務区分)'!$A$3:$C$74,3,FALSE))=TRUE,"",VLOOKUP($H18,'③シフト表 (勤務区分)'!$A$3:$C$74,3,FALSE)))</f>
        <v/>
      </c>
    </row>
    <row r="19" spans="8:11">
      <c r="H19" s="22">
        <f t="shared" si="1"/>
        <v>44462</v>
      </c>
      <c r="I19" s="25">
        <f t="shared" si="0"/>
        <v>44462</v>
      </c>
      <c r="J19" s="32"/>
      <c r="K19" t="str">
        <f>IF(OR(H19&lt;$F$16,H19&gt;$G$16),"選択不可",IF(ISNA(VLOOKUP($H19,'③シフト表 (勤務区分)'!$A$3:$C$74,3,FALSE))=TRUE,"",VLOOKUP($H19,'③シフト表 (勤務区分)'!$A$3:$C$74,3,FALSE)))</f>
        <v/>
      </c>
    </row>
    <row r="20" spans="8:11">
      <c r="H20" s="22">
        <f t="shared" si="1"/>
        <v>44463</v>
      </c>
      <c r="I20" s="25">
        <f t="shared" si="0"/>
        <v>44463</v>
      </c>
      <c r="J20" s="32"/>
      <c r="K20" t="str">
        <f>IF(OR(H20&lt;$F$16,H20&gt;$G$16),"選択不可",IF(ISNA(VLOOKUP($H20,'③シフト表 (勤務区分)'!$A$3:$C$74,3,FALSE))=TRUE,"",VLOOKUP($H20,'③シフト表 (勤務区分)'!$A$3:$C$74,3,FALSE)))</f>
        <v/>
      </c>
    </row>
    <row r="21" spans="8:11" ht="19.5" thickBot="1">
      <c r="H21" s="22">
        <f t="shared" si="1"/>
        <v>44464</v>
      </c>
      <c r="I21" s="25">
        <f t="shared" si="0"/>
        <v>44464</v>
      </c>
      <c r="J21" s="33"/>
      <c r="K21" t="str">
        <f>IF(OR(H21&lt;$F$16,H21&gt;$G$16),"選択不可",IF(ISNA(VLOOKUP($H21,'③シフト表 (勤務区分)'!$A$3:$C$74,3,FALSE))=TRUE,"",VLOOKUP($H21,'③シフト表 (勤務区分)'!$A$3:$C$74,3,FALSE)))</f>
        <v/>
      </c>
    </row>
    <row r="22" spans="8:11" ht="19.5" hidden="1" thickTop="1">
      <c r="J22">
        <f>IF(H13="",0,COUNTIF($J$16:$J$21,"○"))</f>
        <v>2</v>
      </c>
    </row>
    <row r="23" spans="8:11" ht="19.5" thickTop="1"/>
  </sheetData>
  <mergeCells count="13">
    <mergeCell ref="A2:B2"/>
    <mergeCell ref="C2:F2"/>
    <mergeCell ref="G2:H2"/>
    <mergeCell ref="I2:L2"/>
    <mergeCell ref="A3:B3"/>
    <mergeCell ref="C3:F3"/>
    <mergeCell ref="G3:H3"/>
    <mergeCell ref="I3:L3"/>
    <mergeCell ref="A4:B4"/>
    <mergeCell ref="C4:F4"/>
    <mergeCell ref="G4:H4"/>
    <mergeCell ref="I4:L4"/>
    <mergeCell ref="J9:K9"/>
  </mergeCells>
  <phoneticPr fontId="1"/>
  <conditionalFormatting sqref="H16:J21">
    <cfRule type="expression" dxfId="24" priority="1">
      <formula>AND($J$9&lt;&gt;"",$J$9&lt;&gt;"ファイザー/Pfizer")</formula>
    </cfRule>
    <cfRule type="expression" dxfId="23" priority="6">
      <formula>$K16="選択不可"</formula>
    </cfRule>
  </conditionalFormatting>
  <conditionalFormatting sqref="J16:J21">
    <cfRule type="expression" dxfId="22" priority="5">
      <formula>AND($J$22&gt;=3,J16="")</formula>
    </cfRule>
  </conditionalFormatting>
  <conditionalFormatting sqref="K16:K21">
    <cfRule type="cellIs" dxfId="21" priority="4" operator="equal">
      <formula>0</formula>
    </cfRule>
  </conditionalFormatting>
  <conditionalFormatting sqref="H9">
    <cfRule type="expression" dxfId="20" priority="3">
      <formula>$H$6="はい/Yes"</formula>
    </cfRule>
  </conditionalFormatting>
  <conditionalFormatting sqref="H13">
    <cfRule type="expression" dxfId="19" priority="2">
      <formula>AND($J$9&lt;&gt;"",$J$9&lt;&gt;"ファイザー/Pfizer")</formula>
    </cfRule>
  </conditionalFormatting>
  <dataValidations count="5">
    <dataValidation type="list" allowBlank="1" showInputMessage="1" showErrorMessage="1" sqref="J9">
      <formula1>製薬会社</formula1>
    </dataValidation>
    <dataValidation type="date" allowBlank="1" showInputMessage="1" showErrorMessage="1" sqref="H9">
      <formula1>44348</formula1>
      <formula2>TODAY()</formula2>
    </dataValidation>
    <dataValidation type="list" allowBlank="1" showInputMessage="1" showErrorMessage="1" sqref="H6">
      <formula1>接種経験</formula1>
    </dataValidation>
    <dataValidation type="list" allowBlank="1" showInputMessage="1" showErrorMessage="1" sqref="H13">
      <formula1>月曜日</formula1>
    </dataValidation>
    <dataValidation type="list" allowBlank="1" showInputMessage="1" showErrorMessage="1" sqref="J16:J21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workbookViewId="0">
      <selection activeCell="C4" sqref="C4:F4"/>
    </sheetView>
  </sheetViews>
  <sheetFormatPr defaultRowHeight="18.75"/>
  <cols>
    <col min="1" max="8" width="10.375" customWidth="1"/>
    <col min="9" max="9" width="5.625" customWidth="1"/>
    <col min="10" max="21" width="10.375" customWidth="1"/>
  </cols>
  <sheetData>
    <row r="1" spans="1:12">
      <c r="A1" t="s">
        <v>2</v>
      </c>
    </row>
    <row r="2" spans="1:12" ht="36.950000000000003" customHeight="1">
      <c r="A2" s="51" t="s">
        <v>0</v>
      </c>
      <c r="B2" s="51"/>
      <c r="C2" s="52" t="s">
        <v>16</v>
      </c>
      <c r="D2" s="52"/>
      <c r="E2" s="52"/>
      <c r="F2" s="52"/>
      <c r="G2" s="51" t="s">
        <v>1</v>
      </c>
      <c r="H2" s="51"/>
      <c r="I2" s="52" t="str">
        <f>PHONETIC(C2)</f>
        <v>トウキョウ　タロウ</v>
      </c>
      <c r="J2" s="52"/>
      <c r="K2" s="52"/>
      <c r="L2" s="52"/>
    </row>
    <row r="3" spans="1:12" ht="36" customHeight="1">
      <c r="A3" s="51" t="s">
        <v>19</v>
      </c>
      <c r="B3" s="51"/>
      <c r="C3" s="52" t="s">
        <v>18</v>
      </c>
      <c r="D3" s="52"/>
      <c r="E3" s="52"/>
      <c r="F3" s="52"/>
      <c r="G3" s="51" t="s">
        <v>14</v>
      </c>
      <c r="H3" s="51"/>
      <c r="I3" s="52" t="s">
        <v>20</v>
      </c>
      <c r="J3" s="52"/>
      <c r="K3" s="52"/>
      <c r="L3" s="52"/>
    </row>
    <row r="4" spans="1:12" ht="36" customHeight="1">
      <c r="A4" s="51" t="s">
        <v>15</v>
      </c>
      <c r="B4" s="51"/>
      <c r="C4" s="52" t="s">
        <v>17</v>
      </c>
      <c r="D4" s="52"/>
      <c r="E4" s="52"/>
      <c r="F4" s="52"/>
      <c r="G4" s="53"/>
      <c r="H4" s="54"/>
      <c r="I4" s="54"/>
      <c r="J4" s="54"/>
      <c r="K4" s="54"/>
      <c r="L4" s="54"/>
    </row>
    <row r="6" spans="1:12" ht="19.5" thickBot="1">
      <c r="A6" t="s">
        <v>3</v>
      </c>
      <c r="H6" s="21"/>
    </row>
    <row r="7" spans="1:12" ht="18" customHeight="1" thickTop="1" thickBot="1">
      <c r="A7" s="29" t="s">
        <v>4</v>
      </c>
      <c r="B7" t="s">
        <v>12</v>
      </c>
      <c r="H7" s="30"/>
      <c r="I7" s="23"/>
      <c r="J7" s="23"/>
    </row>
    <row r="8" spans="1:12" ht="18" customHeight="1" thickTop="1">
      <c r="A8" s="29"/>
      <c r="H8" s="23"/>
      <c r="I8" s="23"/>
      <c r="J8" s="23"/>
    </row>
    <row r="9" spans="1:12" ht="18" customHeight="1" thickBot="1">
      <c r="A9" s="29" t="s">
        <v>5</v>
      </c>
      <c r="B9" t="s">
        <v>13</v>
      </c>
      <c r="H9" s="24" t="s">
        <v>9</v>
      </c>
      <c r="I9" s="24" t="s">
        <v>10</v>
      </c>
      <c r="J9" s="28" t="s">
        <v>11</v>
      </c>
    </row>
    <row r="10" spans="1:12" ht="18" customHeight="1" thickTop="1">
      <c r="H10" s="26" t="str">
        <f>IF(H7="","",H7)</f>
        <v/>
      </c>
      <c r="I10" s="27" t="str">
        <f>IF(H$7="","",H10)</f>
        <v/>
      </c>
      <c r="J10" s="31"/>
      <c r="K10" t="str">
        <f>IF(ISNA(VLOOKUP($H10,'③シフト表 (勤務区分)'!$A$3:$C$74,3,FALSE))=TRUE,"",VLOOKUP($H10,'③シフト表 (勤務区分)'!$A$3:$C$74,3,FALSE))</f>
        <v/>
      </c>
    </row>
    <row r="11" spans="1:12">
      <c r="H11" s="22" t="str">
        <f>IF(H$7="","",H10+1)</f>
        <v/>
      </c>
      <c r="I11" s="25" t="str">
        <f t="shared" ref="I11:I15" si="0">IF(H$7="","",H11)</f>
        <v/>
      </c>
      <c r="J11" s="32"/>
      <c r="K11" t="str">
        <f>IF(ISNA(VLOOKUP($H11,'③シフト表 (勤務区分)'!$A$3:$C$74,3,FALSE))=TRUE,"",VLOOKUP($H11,'③シフト表 (勤務区分)'!$A$3:$C$74,3,FALSE))</f>
        <v/>
      </c>
    </row>
    <row r="12" spans="1:12">
      <c r="H12" s="22" t="str">
        <f t="shared" ref="H12:H15" si="1">IF(H$7="","",H11+1)</f>
        <v/>
      </c>
      <c r="I12" s="25" t="str">
        <f t="shared" si="0"/>
        <v/>
      </c>
      <c r="J12" s="32"/>
      <c r="K12" t="str">
        <f>IF(ISNA(VLOOKUP($H12,'③シフト表 (勤務区分)'!$A$3:$C$74,3,FALSE))=TRUE,"",VLOOKUP($H12,'③シフト表 (勤務区分)'!$A$3:$C$74,3,FALSE))</f>
        <v/>
      </c>
    </row>
    <row r="13" spans="1:12">
      <c r="H13" s="22" t="str">
        <f t="shared" si="1"/>
        <v/>
      </c>
      <c r="I13" s="25" t="str">
        <f t="shared" si="0"/>
        <v/>
      </c>
      <c r="J13" s="32"/>
      <c r="K13" t="str">
        <f>IF(ISNA(VLOOKUP($H13,'③シフト表 (勤務区分)'!$A$3:$C$74,3,FALSE))=TRUE,"",VLOOKUP($H13,'③シフト表 (勤務区分)'!$A$3:$C$74,3,FALSE))</f>
        <v/>
      </c>
    </row>
    <row r="14" spans="1:12">
      <c r="H14" s="22" t="str">
        <f t="shared" si="1"/>
        <v/>
      </c>
      <c r="I14" s="25" t="str">
        <f t="shared" si="0"/>
        <v/>
      </c>
      <c r="J14" s="32"/>
      <c r="K14" t="str">
        <f>IF(ISNA(VLOOKUP($H14,'③シフト表 (勤務区分)'!$A$3:$C$74,3,FALSE))=TRUE,"",VLOOKUP($H14,'③シフト表 (勤務区分)'!$A$3:$C$74,3,FALSE))</f>
        <v/>
      </c>
    </row>
    <row r="15" spans="1:12" ht="19.5" thickBot="1">
      <c r="H15" s="22" t="str">
        <f t="shared" si="1"/>
        <v/>
      </c>
      <c r="I15" s="25" t="str">
        <f t="shared" si="0"/>
        <v/>
      </c>
      <c r="J15" s="33"/>
      <c r="K15" t="str">
        <f>IF(ISNA(VLOOKUP($H15,'③シフト表 (勤務区分)'!$A$3:$C$74,3,FALSE))=TRUE,"",VLOOKUP($H15,'③シフト表 (勤務区分)'!$A$3:$C$74,3,FALSE))</f>
        <v/>
      </c>
    </row>
    <row r="16" spans="1:12" ht="19.5" hidden="1" thickTop="1">
      <c r="J16">
        <f>IF(H7="",0,COUNTIF($J$10:$J$15,"○"))</f>
        <v>0</v>
      </c>
    </row>
    <row r="17" ht="19.5" thickTop="1"/>
  </sheetData>
  <mergeCells count="12">
    <mergeCell ref="A4:B4"/>
    <mergeCell ref="C4:F4"/>
    <mergeCell ref="G4:H4"/>
    <mergeCell ref="I4:L4"/>
    <mergeCell ref="A2:B2"/>
    <mergeCell ref="C2:F2"/>
    <mergeCell ref="G2:H2"/>
    <mergeCell ref="I2:L2"/>
    <mergeCell ref="A3:B3"/>
    <mergeCell ref="C3:F3"/>
    <mergeCell ref="G3:H3"/>
    <mergeCell ref="I3:L3"/>
  </mergeCells>
  <phoneticPr fontId="1"/>
  <conditionalFormatting sqref="H10:J15">
    <cfRule type="expression" dxfId="18" priority="3">
      <formula>$K10="選択不可"</formula>
    </cfRule>
  </conditionalFormatting>
  <conditionalFormatting sqref="J10:J15">
    <cfRule type="expression" dxfId="17" priority="2">
      <formula>AND($J$16&gt;=3,J10="")</formula>
    </cfRule>
  </conditionalFormatting>
  <conditionalFormatting sqref="K10:K15">
    <cfRule type="cellIs" dxfId="16" priority="1" operator="equal">
      <formula>0</formula>
    </cfRule>
  </conditionalFormatting>
  <dataValidations disablePrompts="1" count="2">
    <dataValidation type="list" allowBlank="1" showInputMessage="1" showErrorMessage="1" sqref="H7">
      <formula1>月曜日</formula1>
    </dataValidation>
    <dataValidation type="list" allowBlank="1" showInputMessage="1" showErrorMessage="1" sqref="J10:J15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2"/>
  <sheetViews>
    <sheetView workbookViewId="0">
      <selection activeCell="A2" sqref="A2:BD2"/>
    </sheetView>
  </sheetViews>
  <sheetFormatPr defaultColWidth="8.625" defaultRowHeight="15.75"/>
  <cols>
    <col min="1" max="5" width="8.625" style="34"/>
    <col min="6" max="53" width="3.625" style="36" customWidth="1"/>
    <col min="54" max="54" width="8.625" style="34"/>
    <col min="55" max="55" width="8.75" style="34" bestFit="1" customWidth="1"/>
    <col min="56" max="16384" width="8.625" style="34"/>
  </cols>
  <sheetData>
    <row r="1" spans="1:56">
      <c r="F1" s="35">
        <v>44424</v>
      </c>
      <c r="G1" s="35">
        <v>44425</v>
      </c>
      <c r="H1" s="35">
        <v>44426</v>
      </c>
      <c r="I1" s="35">
        <v>44427</v>
      </c>
      <c r="J1" s="35">
        <v>44428</v>
      </c>
      <c r="K1" s="35">
        <v>44429</v>
      </c>
      <c r="L1" s="35">
        <v>44430</v>
      </c>
      <c r="M1" s="35">
        <v>44431</v>
      </c>
      <c r="N1" s="35">
        <v>44432</v>
      </c>
      <c r="O1" s="35">
        <v>44433</v>
      </c>
      <c r="P1" s="35">
        <v>44434</v>
      </c>
      <c r="Q1" s="35">
        <v>44435</v>
      </c>
      <c r="R1" s="35">
        <v>44436</v>
      </c>
      <c r="S1" s="35">
        <v>44437</v>
      </c>
      <c r="T1" s="35">
        <v>44438</v>
      </c>
      <c r="U1" s="35">
        <v>44439</v>
      </c>
      <c r="V1" s="35">
        <v>44440</v>
      </c>
      <c r="W1" s="35">
        <v>44441</v>
      </c>
      <c r="X1" s="35">
        <v>44442</v>
      </c>
      <c r="Y1" s="35">
        <v>44443</v>
      </c>
      <c r="Z1" s="35">
        <v>44444</v>
      </c>
      <c r="AA1" s="35">
        <v>44445</v>
      </c>
      <c r="AB1" s="35">
        <v>44446</v>
      </c>
      <c r="AC1" s="35">
        <v>44447</v>
      </c>
      <c r="AD1" s="35">
        <v>44448</v>
      </c>
      <c r="AE1" s="35">
        <v>44449</v>
      </c>
      <c r="AF1" s="35">
        <v>44450</v>
      </c>
      <c r="AG1" s="35">
        <v>44451</v>
      </c>
      <c r="AH1" s="35">
        <v>44452</v>
      </c>
      <c r="AI1" s="35">
        <v>44453</v>
      </c>
      <c r="AJ1" s="35">
        <v>44454</v>
      </c>
      <c r="AK1" s="35">
        <v>44455</v>
      </c>
      <c r="AL1" s="35">
        <v>44456</v>
      </c>
      <c r="AM1" s="35">
        <v>44457</v>
      </c>
      <c r="AN1" s="35">
        <v>44458</v>
      </c>
      <c r="AO1" s="35">
        <v>44459</v>
      </c>
      <c r="AP1" s="35">
        <v>44460</v>
      </c>
      <c r="AQ1" s="35">
        <v>44461</v>
      </c>
      <c r="AR1" s="35">
        <v>44462</v>
      </c>
      <c r="AS1" s="35">
        <v>44463</v>
      </c>
      <c r="AT1" s="35">
        <v>44464</v>
      </c>
      <c r="AU1" s="35">
        <v>44465</v>
      </c>
      <c r="AV1" s="35">
        <v>44466</v>
      </c>
      <c r="AW1" s="35">
        <v>44467</v>
      </c>
      <c r="AX1" s="35">
        <v>44468</v>
      </c>
      <c r="AY1" s="35">
        <v>44469</v>
      </c>
      <c r="AZ1" s="35">
        <v>44470</v>
      </c>
      <c r="BA1" s="35">
        <v>44471</v>
      </c>
      <c r="BB1" s="34" t="s">
        <v>36</v>
      </c>
      <c r="BC1" s="34" t="s">
        <v>48</v>
      </c>
      <c r="BD1" s="34" t="s">
        <v>37</v>
      </c>
    </row>
    <row r="2" spans="1:56">
      <c r="A2" s="34">
        <f>'【こちらに記入】 '!C2</f>
        <v>0</v>
      </c>
      <c r="B2" s="34" t="str">
        <f>'【こちらに記入】 '!I2</f>
        <v/>
      </c>
      <c r="C2" s="34">
        <f>'【こちらに記入】 '!C3</f>
        <v>0</v>
      </c>
      <c r="D2" s="34">
        <f>'【こちらに記入】 '!I3</f>
        <v>0</v>
      </c>
      <c r="E2" s="34">
        <f>'【こちらに記入】 '!C4</f>
        <v>0</v>
      </c>
      <c r="F2" s="36" t="str">
        <f>IF(ISNA(VLOOKUP(F$1,'【こちらに記入】 '!$H$16:$J$21,3,FALSE))=TRUE,"",IF(VLOOKUP(F$1,'【こちらに記入】 '!$H$16:$J$21,3,FALSE)=0,"",VLOOKUP(F$1,'【こちらに記入】 '!$H$16:$J$21,3,FALSE)))</f>
        <v/>
      </c>
      <c r="G2" s="36" t="str">
        <f>IF(ISNA(VLOOKUP(G$1,'【こちらに記入】 '!$H$16:$J$21,3,FALSE))=TRUE,"",IF(VLOOKUP(G$1,'【こちらに記入】 '!$H$16:$J$21,3,FALSE)=0,"",VLOOKUP(G$1,'【こちらに記入】 '!$H$16:$J$21,3,FALSE)))</f>
        <v/>
      </c>
      <c r="H2" s="36" t="str">
        <f>IF(ISNA(VLOOKUP(H$1,'【こちらに記入】 '!$H$16:$J$21,3,FALSE))=TRUE,"",IF(VLOOKUP(H$1,'【こちらに記入】 '!$H$16:$J$21,3,FALSE)=0,"",VLOOKUP(H$1,'【こちらに記入】 '!$H$16:$J$21,3,FALSE)))</f>
        <v/>
      </c>
      <c r="I2" s="36" t="str">
        <f>IF(ISNA(VLOOKUP(I$1,'【こちらに記入】 '!$H$16:$J$21,3,FALSE))=TRUE,"",IF(VLOOKUP(I$1,'【こちらに記入】 '!$H$16:$J$21,3,FALSE)=0,"",VLOOKUP(I$1,'【こちらに記入】 '!$H$16:$J$21,3,FALSE)))</f>
        <v/>
      </c>
      <c r="J2" s="36" t="str">
        <f>IF(ISNA(VLOOKUP(J$1,'【こちらに記入】 '!$H$16:$J$21,3,FALSE))=TRUE,"",IF(VLOOKUP(J$1,'【こちらに記入】 '!$H$16:$J$21,3,FALSE)=0,"",VLOOKUP(J$1,'【こちらに記入】 '!$H$16:$J$21,3,FALSE)))</f>
        <v/>
      </c>
      <c r="K2" s="36" t="str">
        <f>IF(ISNA(VLOOKUP(K$1,'【こちらに記入】 '!$H$16:$J$21,3,FALSE))=TRUE,"",IF(VLOOKUP(K$1,'【こちらに記入】 '!$H$16:$J$21,3,FALSE)=0,"",VLOOKUP(K$1,'【こちらに記入】 '!$H$16:$J$21,3,FALSE)))</f>
        <v/>
      </c>
      <c r="L2" s="36" t="str">
        <f>IF(ISNA(VLOOKUP(L$1,'【こちらに記入】 '!$H$16:$J$21,3,FALSE))=TRUE,"",IF(VLOOKUP(L$1,'【こちらに記入】 '!$H$16:$J$21,3,FALSE)=0,"",VLOOKUP(L$1,'【こちらに記入】 '!$H$16:$J$21,3,FALSE)))</f>
        <v/>
      </c>
      <c r="M2" s="36" t="str">
        <f>IF(ISNA(VLOOKUP(M$1,'【こちらに記入】 '!$H$16:$J$21,3,FALSE))=TRUE,"",IF(VLOOKUP(M$1,'【こちらに記入】 '!$H$16:$J$21,3,FALSE)=0,"",VLOOKUP(M$1,'【こちらに記入】 '!$H$16:$J$21,3,FALSE)))</f>
        <v/>
      </c>
      <c r="N2" s="36" t="str">
        <f>IF(ISNA(VLOOKUP(N$1,'【こちらに記入】 '!$H$16:$J$21,3,FALSE))=TRUE,"",IF(VLOOKUP(N$1,'【こちらに記入】 '!$H$16:$J$21,3,FALSE)=0,"",VLOOKUP(N$1,'【こちらに記入】 '!$H$16:$J$21,3,FALSE)))</f>
        <v/>
      </c>
      <c r="O2" s="36" t="str">
        <f>IF(ISNA(VLOOKUP(O$1,'【こちらに記入】 '!$H$16:$J$21,3,FALSE))=TRUE,"",IF(VLOOKUP(O$1,'【こちらに記入】 '!$H$16:$J$21,3,FALSE)=0,"",VLOOKUP(O$1,'【こちらに記入】 '!$H$16:$J$21,3,FALSE)))</f>
        <v/>
      </c>
      <c r="P2" s="36" t="str">
        <f>IF(ISNA(VLOOKUP(P$1,'【こちらに記入】 '!$H$16:$J$21,3,FALSE))=TRUE,"",IF(VLOOKUP(P$1,'【こちらに記入】 '!$H$16:$J$21,3,FALSE)=0,"",VLOOKUP(P$1,'【こちらに記入】 '!$H$16:$J$21,3,FALSE)))</f>
        <v/>
      </c>
      <c r="Q2" s="36" t="str">
        <f>IF(ISNA(VLOOKUP(Q$1,'【こちらに記入】 '!$H$16:$J$21,3,FALSE))=TRUE,"",IF(VLOOKUP(Q$1,'【こちらに記入】 '!$H$16:$J$21,3,FALSE)=0,"",VLOOKUP(Q$1,'【こちらに記入】 '!$H$16:$J$21,3,FALSE)))</f>
        <v/>
      </c>
      <c r="R2" s="36" t="str">
        <f>IF(ISNA(VLOOKUP(R$1,'【こちらに記入】 '!$H$16:$J$21,3,FALSE))=TRUE,"",IF(VLOOKUP(R$1,'【こちらに記入】 '!$H$16:$J$21,3,FALSE)=0,"",VLOOKUP(R$1,'【こちらに記入】 '!$H$16:$J$21,3,FALSE)))</f>
        <v/>
      </c>
      <c r="S2" s="36" t="str">
        <f>IF(ISNA(VLOOKUP(S$1,'【こちらに記入】 '!$H$16:$J$21,3,FALSE))=TRUE,"",IF(VLOOKUP(S$1,'【こちらに記入】 '!$H$16:$J$21,3,FALSE)=0,"",VLOOKUP(S$1,'【こちらに記入】 '!$H$16:$J$21,3,FALSE)))</f>
        <v/>
      </c>
      <c r="T2" s="36" t="str">
        <f>IF(ISNA(VLOOKUP(T$1,'【こちらに記入】 '!$H$16:$J$21,3,FALSE))=TRUE,"",IF(VLOOKUP(T$1,'【こちらに記入】 '!$H$16:$J$21,3,FALSE)=0,"",VLOOKUP(T$1,'【こちらに記入】 '!$H$16:$J$21,3,FALSE)))</f>
        <v/>
      </c>
      <c r="U2" s="36" t="str">
        <f>IF(ISNA(VLOOKUP(U$1,'【こちらに記入】 '!$H$16:$J$21,3,FALSE))=TRUE,"",IF(VLOOKUP(U$1,'【こちらに記入】 '!$H$16:$J$21,3,FALSE)=0,"",VLOOKUP(U$1,'【こちらに記入】 '!$H$16:$J$21,3,FALSE)))</f>
        <v/>
      </c>
      <c r="V2" s="36" t="str">
        <f>IF(ISNA(VLOOKUP(V$1,'【こちらに記入】 '!$H$16:$J$21,3,FALSE))=TRUE,"",IF(VLOOKUP(V$1,'【こちらに記入】 '!$H$16:$J$21,3,FALSE)=0,"",VLOOKUP(V$1,'【こちらに記入】 '!$H$16:$J$21,3,FALSE)))</f>
        <v/>
      </c>
      <c r="W2" s="36" t="str">
        <f>IF(ISNA(VLOOKUP(W$1,'【こちらに記入】 '!$H$16:$J$21,3,FALSE))=TRUE,"",IF(VLOOKUP(W$1,'【こちらに記入】 '!$H$16:$J$21,3,FALSE)=0,"",VLOOKUP(W$1,'【こちらに記入】 '!$H$16:$J$21,3,FALSE)))</f>
        <v/>
      </c>
      <c r="X2" s="36" t="str">
        <f>IF(ISNA(VLOOKUP(X$1,'【こちらに記入】 '!$H$16:$J$21,3,FALSE))=TRUE,"",IF(VLOOKUP(X$1,'【こちらに記入】 '!$H$16:$J$21,3,FALSE)=0,"",VLOOKUP(X$1,'【こちらに記入】 '!$H$16:$J$21,3,FALSE)))</f>
        <v/>
      </c>
      <c r="Y2" s="36" t="str">
        <f>IF(ISNA(VLOOKUP(Y$1,'【こちらに記入】 '!$H$16:$J$21,3,FALSE))=TRUE,"",IF(VLOOKUP(Y$1,'【こちらに記入】 '!$H$16:$J$21,3,FALSE)=0,"",VLOOKUP(Y$1,'【こちらに記入】 '!$H$16:$J$21,3,FALSE)))</f>
        <v/>
      </c>
      <c r="Z2" s="36" t="str">
        <f>IF(ISNA(VLOOKUP(Z$1,'【こちらに記入】 '!$H$16:$J$21,3,FALSE))=TRUE,"",IF(VLOOKUP(Z$1,'【こちらに記入】 '!$H$16:$J$21,3,FALSE)=0,"",VLOOKUP(Z$1,'【こちらに記入】 '!$H$16:$J$21,3,FALSE)))</f>
        <v/>
      </c>
      <c r="AA2" s="36" t="str">
        <f>IF(ISNA(VLOOKUP(AA$1,'【こちらに記入】 '!$H$16:$J$21,3,FALSE))=TRUE,"",IF(VLOOKUP(AA$1,'【こちらに記入】 '!$H$16:$J$21,3,FALSE)=0,"",VLOOKUP(AA$1,'【こちらに記入】 '!$H$16:$J$21,3,FALSE)))</f>
        <v/>
      </c>
      <c r="AB2" s="36" t="str">
        <f>IF(ISNA(VLOOKUP(AB$1,'【こちらに記入】 '!$H$16:$J$21,3,FALSE))=TRUE,"",IF(VLOOKUP(AB$1,'【こちらに記入】 '!$H$16:$J$21,3,FALSE)=0,"",VLOOKUP(AB$1,'【こちらに記入】 '!$H$16:$J$21,3,FALSE)))</f>
        <v/>
      </c>
      <c r="AC2" s="36" t="str">
        <f>IF(ISNA(VLOOKUP(AC$1,'【こちらに記入】 '!$H$16:$J$21,3,FALSE))=TRUE,"",IF(VLOOKUP(AC$1,'【こちらに記入】 '!$H$16:$J$21,3,FALSE)=0,"",VLOOKUP(AC$1,'【こちらに記入】 '!$H$16:$J$21,3,FALSE)))</f>
        <v/>
      </c>
      <c r="AD2" s="36" t="str">
        <f>IF(ISNA(VLOOKUP(AD$1,'【こちらに記入】 '!$H$16:$J$21,3,FALSE))=TRUE,"",IF(VLOOKUP(AD$1,'【こちらに記入】 '!$H$16:$J$21,3,FALSE)=0,"",VLOOKUP(AD$1,'【こちらに記入】 '!$H$16:$J$21,3,FALSE)))</f>
        <v/>
      </c>
      <c r="AE2" s="36" t="str">
        <f>IF(ISNA(VLOOKUP(AE$1,'【こちらに記入】 '!$H$16:$J$21,3,FALSE))=TRUE,"",IF(VLOOKUP(AE$1,'【こちらに記入】 '!$H$16:$J$21,3,FALSE)=0,"",VLOOKUP(AE$1,'【こちらに記入】 '!$H$16:$J$21,3,FALSE)))</f>
        <v/>
      </c>
      <c r="AF2" s="36" t="str">
        <f>IF(ISNA(VLOOKUP(AF$1,'【こちらに記入】 '!$H$16:$J$21,3,FALSE))=TRUE,"",IF(VLOOKUP(AF$1,'【こちらに記入】 '!$H$16:$J$21,3,FALSE)=0,"",VLOOKUP(AF$1,'【こちらに記入】 '!$H$16:$J$21,3,FALSE)))</f>
        <v/>
      </c>
      <c r="AG2" s="36" t="str">
        <f>IF(ISNA(VLOOKUP(AG$1,'【こちらに記入】 '!$H$16:$J$21,3,FALSE))=TRUE,"",IF(VLOOKUP(AG$1,'【こちらに記入】 '!$H$16:$J$21,3,FALSE)=0,"",VLOOKUP(AG$1,'【こちらに記入】 '!$H$16:$J$21,3,FALSE)))</f>
        <v/>
      </c>
      <c r="AH2" s="36" t="str">
        <f>IF(ISNA(VLOOKUP(AH$1,'【こちらに記入】 '!$H$16:$J$21,3,FALSE))=TRUE,"",IF(VLOOKUP(AH$1,'【こちらに記入】 '!$H$16:$J$21,3,FALSE)=0,"",VLOOKUP(AH$1,'【こちらに記入】 '!$H$16:$J$21,3,FALSE)))</f>
        <v/>
      </c>
      <c r="AI2" s="36" t="str">
        <f>IF(ISNA(VLOOKUP(AI$1,'【こちらに記入】 '!$H$16:$J$21,3,FALSE))=TRUE,"",IF(VLOOKUP(AI$1,'【こちらに記入】 '!$H$16:$J$21,3,FALSE)=0,"",VLOOKUP(AI$1,'【こちらに記入】 '!$H$16:$J$21,3,FALSE)))</f>
        <v/>
      </c>
      <c r="AJ2" s="36" t="str">
        <f>IF(ISNA(VLOOKUP(AJ$1,'【こちらに記入】 '!$H$16:$J$21,3,FALSE))=TRUE,"",IF(VLOOKUP(AJ$1,'【こちらに記入】 '!$H$16:$J$21,3,FALSE)=0,"",VLOOKUP(AJ$1,'【こちらに記入】 '!$H$16:$J$21,3,FALSE)))</f>
        <v/>
      </c>
      <c r="AK2" s="36" t="str">
        <f>IF(ISNA(VLOOKUP(AK$1,'【こちらに記入】 '!$H$16:$J$21,3,FALSE))=TRUE,"",IF(VLOOKUP(AK$1,'【こちらに記入】 '!$H$16:$J$21,3,FALSE)=0,"",VLOOKUP(AK$1,'【こちらに記入】 '!$H$16:$J$21,3,FALSE)))</f>
        <v/>
      </c>
      <c r="AL2" s="36" t="str">
        <f>IF(ISNA(VLOOKUP(AL$1,'【こちらに記入】 '!$H$16:$J$21,3,FALSE))=TRUE,"",IF(VLOOKUP(AL$1,'【こちらに記入】 '!$H$16:$J$21,3,FALSE)=0,"",VLOOKUP(AL$1,'【こちらに記入】 '!$H$16:$J$21,3,FALSE)))</f>
        <v/>
      </c>
      <c r="AM2" s="36" t="str">
        <f>IF(ISNA(VLOOKUP(AM$1,'【こちらに記入】 '!$H$16:$J$21,3,FALSE))=TRUE,"",IF(VLOOKUP(AM$1,'【こちらに記入】 '!$H$16:$J$21,3,FALSE)=0,"",VLOOKUP(AM$1,'【こちらに記入】 '!$H$16:$J$21,3,FALSE)))</f>
        <v/>
      </c>
      <c r="AN2" s="36" t="str">
        <f>IF(ISNA(VLOOKUP(AN$1,'【こちらに記入】 '!$H$16:$J$21,3,FALSE))=TRUE,"",IF(VLOOKUP(AN$1,'【こちらに記入】 '!$H$16:$J$21,3,FALSE)=0,"",VLOOKUP(AN$1,'【こちらに記入】 '!$H$16:$J$21,3,FALSE)))</f>
        <v/>
      </c>
      <c r="AO2" s="36" t="str">
        <f>IF(ISNA(VLOOKUP(AO$1,'【こちらに記入】 '!$H$16:$J$21,3,FALSE))=TRUE,"",IF(VLOOKUP(AO$1,'【こちらに記入】 '!$H$16:$J$21,3,FALSE)=0,"",VLOOKUP(AO$1,'【こちらに記入】 '!$H$16:$J$21,3,FALSE)))</f>
        <v/>
      </c>
      <c r="AP2" s="36" t="str">
        <f>IF(ISNA(VLOOKUP(AP$1,'【こちらに記入】 '!$H$16:$J$21,3,FALSE))=TRUE,"",IF(VLOOKUP(AP$1,'【こちらに記入】 '!$H$16:$J$21,3,FALSE)=0,"",VLOOKUP(AP$1,'【こちらに記入】 '!$H$16:$J$21,3,FALSE)))</f>
        <v/>
      </c>
      <c r="AQ2" s="36" t="str">
        <f>IF(ISNA(VLOOKUP(AQ$1,'【こちらに記入】 '!$H$16:$J$21,3,FALSE))=TRUE,"",IF(VLOOKUP(AQ$1,'【こちらに記入】 '!$H$16:$J$21,3,FALSE)=0,"",VLOOKUP(AQ$1,'【こちらに記入】 '!$H$16:$J$21,3,FALSE)))</f>
        <v/>
      </c>
      <c r="AR2" s="36" t="str">
        <f>IF(ISNA(VLOOKUP(AR$1,'【こちらに記入】 '!$H$16:$J$21,3,FALSE))=TRUE,"",IF(VLOOKUP(AR$1,'【こちらに記入】 '!$H$16:$J$21,3,FALSE)=0,"",VLOOKUP(AR$1,'【こちらに記入】 '!$H$16:$J$21,3,FALSE)))</f>
        <v/>
      </c>
      <c r="AS2" s="36" t="str">
        <f>IF(ISNA(VLOOKUP(AS$1,'【こちらに記入】 '!$H$16:$J$21,3,FALSE))=TRUE,"",IF(VLOOKUP(AS$1,'【こちらに記入】 '!$H$16:$J$21,3,FALSE)=0,"",VLOOKUP(AS$1,'【こちらに記入】 '!$H$16:$J$21,3,FALSE)))</f>
        <v/>
      </c>
      <c r="AT2" s="36" t="str">
        <f>IF(ISNA(VLOOKUP(AT$1,'【こちらに記入】 '!$H$16:$J$21,3,FALSE))=TRUE,"",IF(VLOOKUP(AT$1,'【こちらに記入】 '!$H$16:$J$21,3,FALSE)=0,"",VLOOKUP(AT$1,'【こちらに記入】 '!$H$16:$J$21,3,FALSE)))</f>
        <v/>
      </c>
      <c r="AU2" s="36" t="str">
        <f>IF(ISNA(VLOOKUP(AU$1,'【こちらに記入】 '!$H$16:$J$21,3,FALSE))=TRUE,"",IF(VLOOKUP(AU$1,'【こちらに記入】 '!$H$16:$J$21,3,FALSE)=0,"",VLOOKUP(AU$1,'【こちらに記入】 '!$H$16:$J$21,3,FALSE)))</f>
        <v/>
      </c>
      <c r="AV2" s="36" t="str">
        <f>IF(ISNA(VLOOKUP(AV$1,'【こちらに記入】 '!$H$16:$J$21,3,FALSE))=TRUE,"",IF(VLOOKUP(AV$1,'【こちらに記入】 '!$H$16:$J$21,3,FALSE)=0,"",VLOOKUP(AV$1,'【こちらに記入】 '!$H$16:$J$21,3,FALSE)))</f>
        <v/>
      </c>
      <c r="AW2" s="36" t="str">
        <f>IF(ISNA(VLOOKUP(AW$1,'【こちらに記入】 '!$H$16:$J$21,3,FALSE))=TRUE,"",IF(VLOOKUP(AW$1,'【こちらに記入】 '!$H$16:$J$21,3,FALSE)=0,"",VLOOKUP(AW$1,'【こちらに記入】 '!$H$16:$J$21,3,FALSE)))</f>
        <v/>
      </c>
      <c r="AX2" s="36" t="str">
        <f>IF(ISNA(VLOOKUP(AX$1,'【こちらに記入】 '!$H$16:$J$21,3,FALSE))=TRUE,"",IF(VLOOKUP(AX$1,'【こちらに記入】 '!$H$16:$J$21,3,FALSE)=0,"",VLOOKUP(AX$1,'【こちらに記入】 '!$H$16:$J$21,3,FALSE)))</f>
        <v/>
      </c>
      <c r="AY2" s="36" t="str">
        <f>IF(ISNA(VLOOKUP(AY$1,'【こちらに記入】 '!$H$16:$J$21,3,FALSE))=TRUE,"",IF(VLOOKUP(AY$1,'【こちらに記入】 '!$H$16:$J$21,3,FALSE)=0,"",VLOOKUP(AY$1,'【こちらに記入】 '!$H$16:$J$21,3,FALSE)))</f>
        <v/>
      </c>
      <c r="AZ2" s="36" t="str">
        <f>IF(ISNA(VLOOKUP(AZ$1,'【こちらに記入】 '!$H$16:$J$21,3,FALSE))=TRUE,"",IF(VLOOKUP(AZ$1,'【こちらに記入】 '!$H$16:$J$21,3,FALSE)=0,"",VLOOKUP(AZ$1,'【こちらに記入】 '!$H$16:$J$21,3,FALSE)))</f>
        <v/>
      </c>
      <c r="BA2" s="36" t="str">
        <f>IF(ISNA(VLOOKUP(BA$1,'【こちらに記入】 '!$H$16:$J$21,3,FALSE))=TRUE,"",IF(VLOOKUP(BA$1,'【こちらに記入】 '!$H$16:$J$21,3,FALSE)=0,"",VLOOKUP(BA$1,'【こちらに記入】 '!$H$16:$J$21,3,FALSE)))</f>
        <v/>
      </c>
      <c r="BB2" s="34" t="str">
        <f>IF('【こちらに記入】 '!H6="","",IF('【こちらに記入】 '!H6="はい/Yes","１回目","２回目"))</f>
        <v/>
      </c>
      <c r="BC2" s="45">
        <f>'【こちらに記入】 '!H9</f>
        <v>0</v>
      </c>
      <c r="BD2" s="34">
        <f>'【こちらに記入】 '!J9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" defaultRowHeight="14.25"/>
  <cols>
    <col min="1" max="1" width="8.625" style="3" customWidth="1"/>
    <col min="2" max="2" width="3.125" style="17" customWidth="1"/>
    <col min="3" max="3" width="9" style="3"/>
    <col min="4" max="4" width="9" style="20"/>
    <col min="5" max="16384" width="9" style="3"/>
  </cols>
  <sheetData>
    <row r="1" spans="1:4">
      <c r="A1" s="1"/>
      <c r="B1" s="2"/>
    </row>
    <row r="2" spans="1:4">
      <c r="A2" s="4"/>
      <c r="B2" s="5"/>
    </row>
    <row r="3" spans="1:4">
      <c r="A3" s="12">
        <v>44438</v>
      </c>
      <c r="B3" s="13">
        <v>44424</v>
      </c>
      <c r="C3" s="6" t="s">
        <v>7</v>
      </c>
      <c r="D3" s="20">
        <v>2</v>
      </c>
    </row>
    <row r="4" spans="1:4">
      <c r="A4" s="7">
        <v>44445</v>
      </c>
      <c r="B4" s="8">
        <v>44445</v>
      </c>
      <c r="C4" s="6"/>
      <c r="D4" s="20">
        <v>2</v>
      </c>
    </row>
    <row r="5" spans="1:4">
      <c r="A5" s="7">
        <v>44452</v>
      </c>
      <c r="B5" s="8">
        <v>44452</v>
      </c>
      <c r="C5" s="6"/>
      <c r="D5" s="20">
        <v>2</v>
      </c>
    </row>
    <row r="6" spans="1:4" ht="15">
      <c r="A6" s="10">
        <v>44459</v>
      </c>
      <c r="B6" s="19" t="s">
        <v>6</v>
      </c>
      <c r="C6" s="6" t="s">
        <v>7</v>
      </c>
      <c r="D6" s="20">
        <v>2</v>
      </c>
    </row>
    <row r="7" spans="1:4">
      <c r="A7" s="7">
        <v>44466</v>
      </c>
      <c r="B7" s="8">
        <v>44466</v>
      </c>
      <c r="C7" s="6" t="s">
        <v>7</v>
      </c>
      <c r="D7" s="20">
        <v>2</v>
      </c>
    </row>
    <row r="8" spans="1:4">
      <c r="A8" s="7">
        <f>A7+7</f>
        <v>44473</v>
      </c>
      <c r="B8" s="8">
        <v>44466</v>
      </c>
      <c r="C8" s="6" t="s">
        <v>7</v>
      </c>
      <c r="D8" s="20">
        <v>2</v>
      </c>
    </row>
    <row r="9" spans="1:4">
      <c r="A9" s="7">
        <f t="shared" ref="A9:A11" si="0">A8+7</f>
        <v>44480</v>
      </c>
      <c r="B9" s="8">
        <v>44466</v>
      </c>
      <c r="C9" s="6" t="s">
        <v>7</v>
      </c>
      <c r="D9" s="20">
        <v>2</v>
      </c>
    </row>
    <row r="10" spans="1:4">
      <c r="A10" s="7">
        <f t="shared" si="0"/>
        <v>44487</v>
      </c>
      <c r="B10" s="8">
        <v>44466</v>
      </c>
      <c r="C10" s="6" t="s">
        <v>7</v>
      </c>
      <c r="D10" s="20">
        <v>2</v>
      </c>
    </row>
    <row r="11" spans="1:4">
      <c r="A11" s="7">
        <f t="shared" si="0"/>
        <v>44494</v>
      </c>
      <c r="B11" s="8">
        <v>44466</v>
      </c>
      <c r="C11" s="6" t="s">
        <v>7</v>
      </c>
      <c r="D11" s="20">
        <v>2</v>
      </c>
    </row>
    <row r="15" spans="1:4">
      <c r="A15" s="3" t="s">
        <v>34</v>
      </c>
    </row>
    <row r="16" spans="1:4">
      <c r="A16" s="3" t="s">
        <v>35</v>
      </c>
    </row>
    <row r="19" spans="1:1">
      <c r="A19" s="18" t="s">
        <v>39</v>
      </c>
    </row>
    <row r="20" spans="1:1">
      <c r="A20" s="18" t="s">
        <v>40</v>
      </c>
    </row>
    <row r="21" spans="1:1">
      <c r="A21" s="18" t="s">
        <v>41</v>
      </c>
    </row>
    <row r="22" spans="1:1">
      <c r="A22" s="18" t="s">
        <v>42</v>
      </c>
    </row>
    <row r="23" spans="1:1">
      <c r="A23" s="43" t="s">
        <v>43</v>
      </c>
    </row>
  </sheetData>
  <sortState ref="A3:D51">
    <sortCondition ref="D3:D51"/>
  </sortState>
  <phoneticPr fontId="1"/>
  <conditionalFormatting sqref="B3:B6 B11">
    <cfRule type="expression" dxfId="15" priority="5">
      <formula>MOD(B3,7)=1</formula>
    </cfRule>
    <cfRule type="expression" dxfId="14" priority="6">
      <formula>MOD(B3,7)=0</formula>
    </cfRule>
  </conditionalFormatting>
  <conditionalFormatting sqref="B7 B9:B10">
    <cfRule type="expression" dxfId="13" priority="3">
      <formula>MOD(B7,7)=1</formula>
    </cfRule>
    <cfRule type="expression" dxfId="12" priority="4">
      <formula>MOD(B7,7)=0</formula>
    </cfRule>
  </conditionalFormatting>
  <conditionalFormatting sqref="B8">
    <cfRule type="expression" dxfId="11" priority="1">
      <formula>MOD(B8,7)=1</formula>
    </cfRule>
    <cfRule type="expression" dxfId="10" priority="2">
      <formula>MOD(B8,7)=0</formula>
    </cfRule>
  </conditionalFormatting>
  <pageMargins left="0.51181102362204722" right="0" top="0.74803149606299213" bottom="0.74803149606299213" header="0.31496062992125984" footer="0.31496062992125984"/>
  <pageSetup paperSize="9" fitToHeight="0" orientation="portrait" r:id="rId1"/>
  <headerFooter>
    <oddHeader>&amp;C&amp;"Meiryo UI,標準"&amp;A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showGridLines="0" zoomScale="90" zoomScaleNormal="90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C65" sqref="C65"/>
    </sheetView>
  </sheetViews>
  <sheetFormatPr defaultColWidth="9" defaultRowHeight="14.25"/>
  <cols>
    <col min="1" max="1" width="8.625" style="3" customWidth="1"/>
    <col min="2" max="2" width="3.125" style="17" customWidth="1"/>
    <col min="3" max="16384" width="9" style="3"/>
  </cols>
  <sheetData>
    <row r="1" spans="1:3">
      <c r="A1" s="1"/>
      <c r="B1" s="2"/>
    </row>
    <row r="2" spans="1:3">
      <c r="A2" s="4"/>
      <c r="B2" s="5"/>
    </row>
    <row r="3" spans="1:3">
      <c r="A3" s="12">
        <v>44423</v>
      </c>
      <c r="B3" s="13">
        <v>44423</v>
      </c>
      <c r="C3" s="6" t="s">
        <v>7</v>
      </c>
    </row>
    <row r="4" spans="1:3">
      <c r="A4" s="7">
        <v>44424</v>
      </c>
      <c r="B4" s="8">
        <v>44424</v>
      </c>
      <c r="C4" s="6" t="s">
        <v>7</v>
      </c>
    </row>
    <row r="5" spans="1:3">
      <c r="A5" s="7">
        <v>44425</v>
      </c>
      <c r="B5" s="8">
        <v>44425</v>
      </c>
      <c r="C5" s="6" t="s">
        <v>7</v>
      </c>
    </row>
    <row r="6" spans="1:3">
      <c r="A6" s="7">
        <v>44426</v>
      </c>
      <c r="B6" s="8">
        <v>44426</v>
      </c>
      <c r="C6" s="6" t="s">
        <v>7</v>
      </c>
    </row>
    <row r="7" spans="1:3">
      <c r="A7" s="7">
        <v>44427</v>
      </c>
      <c r="B7" s="8">
        <v>44427</v>
      </c>
      <c r="C7" s="6" t="s">
        <v>7</v>
      </c>
    </row>
    <row r="8" spans="1:3">
      <c r="A8" s="7">
        <v>44428</v>
      </c>
      <c r="B8" s="8">
        <v>44428</v>
      </c>
      <c r="C8" s="6" t="s">
        <v>7</v>
      </c>
    </row>
    <row r="9" spans="1:3">
      <c r="A9" s="10">
        <v>44429</v>
      </c>
      <c r="B9" s="11">
        <v>44429</v>
      </c>
      <c r="C9" s="18" t="s">
        <v>8</v>
      </c>
    </row>
    <row r="10" spans="1:3">
      <c r="A10" s="12">
        <v>44430</v>
      </c>
      <c r="B10" s="13">
        <v>44430</v>
      </c>
      <c r="C10" s="6" t="s">
        <v>7</v>
      </c>
    </row>
    <row r="11" spans="1:3">
      <c r="A11" s="7">
        <v>44431</v>
      </c>
      <c r="B11" s="8">
        <v>44431</v>
      </c>
      <c r="C11" s="6" t="s">
        <v>7</v>
      </c>
    </row>
    <row r="12" spans="1:3">
      <c r="A12" s="7">
        <v>44432</v>
      </c>
      <c r="B12" s="8">
        <v>44432</v>
      </c>
      <c r="C12" s="6" t="s">
        <v>7</v>
      </c>
    </row>
    <row r="13" spans="1:3">
      <c r="A13" s="7">
        <v>44433</v>
      </c>
      <c r="B13" s="8">
        <v>44433</v>
      </c>
      <c r="C13" s="6" t="s">
        <v>7</v>
      </c>
    </row>
    <row r="14" spans="1:3">
      <c r="A14" s="7">
        <v>44434</v>
      </c>
      <c r="B14" s="8">
        <v>44434</v>
      </c>
      <c r="C14" s="6" t="s">
        <v>7</v>
      </c>
    </row>
    <row r="15" spans="1:3">
      <c r="A15" s="7">
        <v>44435</v>
      </c>
      <c r="B15" s="8">
        <v>44435</v>
      </c>
      <c r="C15" s="6" t="s">
        <v>7</v>
      </c>
    </row>
    <row r="16" spans="1:3">
      <c r="A16" s="10">
        <v>44436</v>
      </c>
      <c r="B16" s="11">
        <v>44436</v>
      </c>
      <c r="C16" s="18" t="s">
        <v>8</v>
      </c>
    </row>
    <row r="17" spans="1:3">
      <c r="A17" s="12">
        <v>44437</v>
      </c>
      <c r="B17" s="13">
        <v>44437</v>
      </c>
      <c r="C17" s="6" t="s">
        <v>7</v>
      </c>
    </row>
    <row r="18" spans="1:3">
      <c r="A18" s="7">
        <v>44438</v>
      </c>
      <c r="B18" s="8">
        <v>44438</v>
      </c>
      <c r="C18" s="6" t="s">
        <v>7</v>
      </c>
    </row>
    <row r="19" spans="1:3">
      <c r="A19" s="7">
        <v>44439</v>
      </c>
      <c r="B19" s="8">
        <v>44439</v>
      </c>
      <c r="C19" s="6" t="s">
        <v>7</v>
      </c>
    </row>
    <row r="20" spans="1:3">
      <c r="A20" s="7">
        <v>44440</v>
      </c>
      <c r="B20" s="8">
        <v>44440</v>
      </c>
      <c r="C20" s="6" t="s">
        <v>7</v>
      </c>
    </row>
    <row r="21" spans="1:3">
      <c r="A21" s="7">
        <v>44441</v>
      </c>
      <c r="B21" s="8">
        <v>44441</v>
      </c>
      <c r="C21" s="6" t="s">
        <v>7</v>
      </c>
    </row>
    <row r="22" spans="1:3">
      <c r="A22" s="7">
        <v>44442</v>
      </c>
      <c r="B22" s="8">
        <v>44442</v>
      </c>
      <c r="C22" s="6" t="s">
        <v>7</v>
      </c>
    </row>
    <row r="23" spans="1:3">
      <c r="A23" s="10">
        <v>44443</v>
      </c>
      <c r="B23" s="11">
        <v>44443</v>
      </c>
      <c r="C23" s="6" t="s">
        <v>7</v>
      </c>
    </row>
    <row r="24" spans="1:3">
      <c r="A24" s="14">
        <v>44444</v>
      </c>
      <c r="B24" s="15">
        <v>44444</v>
      </c>
      <c r="C24" s="6"/>
    </row>
    <row r="25" spans="1:3">
      <c r="A25" s="7">
        <v>44445</v>
      </c>
      <c r="B25" s="8">
        <v>44445</v>
      </c>
      <c r="C25" s="6"/>
    </row>
    <row r="26" spans="1:3">
      <c r="A26" s="7">
        <v>44446</v>
      </c>
      <c r="B26" s="8">
        <v>44446</v>
      </c>
      <c r="C26" s="6"/>
    </row>
    <row r="27" spans="1:3">
      <c r="A27" s="7">
        <v>44447</v>
      </c>
      <c r="B27" s="8">
        <v>44447</v>
      </c>
      <c r="C27" s="6"/>
    </row>
    <row r="28" spans="1:3">
      <c r="A28" s="7">
        <v>44448</v>
      </c>
      <c r="B28" s="8">
        <v>44448</v>
      </c>
      <c r="C28" s="6"/>
    </row>
    <row r="29" spans="1:3">
      <c r="A29" s="7">
        <v>44449</v>
      </c>
      <c r="B29" s="8">
        <v>44449</v>
      </c>
      <c r="C29" s="6"/>
    </row>
    <row r="30" spans="1:3">
      <c r="A30" s="10">
        <v>44450</v>
      </c>
      <c r="B30" s="11">
        <v>44450</v>
      </c>
      <c r="C30" s="18" t="s">
        <v>8</v>
      </c>
    </row>
    <row r="31" spans="1:3">
      <c r="A31" s="12">
        <v>44451</v>
      </c>
      <c r="B31" s="13">
        <v>44451</v>
      </c>
      <c r="C31" s="6"/>
    </row>
    <row r="32" spans="1:3">
      <c r="A32" s="7">
        <v>44452</v>
      </c>
      <c r="B32" s="8">
        <v>44452</v>
      </c>
      <c r="C32" s="6"/>
    </row>
    <row r="33" spans="1:3">
      <c r="A33" s="7">
        <v>44453</v>
      </c>
      <c r="B33" s="8">
        <v>44453</v>
      </c>
      <c r="C33" s="6"/>
    </row>
    <row r="34" spans="1:3">
      <c r="A34" s="7">
        <v>44454</v>
      </c>
      <c r="B34" s="8">
        <v>44454</v>
      </c>
      <c r="C34" s="16"/>
    </row>
    <row r="35" spans="1:3">
      <c r="A35" s="7">
        <v>44455</v>
      </c>
      <c r="B35" s="8">
        <v>44455</v>
      </c>
      <c r="C35" s="16"/>
    </row>
    <row r="36" spans="1:3">
      <c r="A36" s="7">
        <v>44456</v>
      </c>
      <c r="B36" s="8">
        <v>44456</v>
      </c>
      <c r="C36" s="6"/>
    </row>
    <row r="37" spans="1:3">
      <c r="A37" s="10">
        <v>44457</v>
      </c>
      <c r="B37" s="11">
        <v>44457</v>
      </c>
      <c r="C37" s="6"/>
    </row>
    <row r="38" spans="1:3">
      <c r="A38" s="12">
        <v>44458</v>
      </c>
      <c r="B38" s="13">
        <v>44458</v>
      </c>
      <c r="C38" s="6"/>
    </row>
    <row r="39" spans="1:3" ht="15">
      <c r="A39" s="7">
        <v>44459</v>
      </c>
      <c r="B39" s="9" t="s">
        <v>6</v>
      </c>
      <c r="C39" s="6" t="s">
        <v>7</v>
      </c>
    </row>
    <row r="40" spans="1:3">
      <c r="A40" s="7">
        <v>44460</v>
      </c>
      <c r="B40" s="8">
        <v>44460</v>
      </c>
      <c r="C40" s="6" t="s">
        <v>7</v>
      </c>
    </row>
    <row r="41" spans="1:3">
      <c r="A41" s="7">
        <v>44461</v>
      </c>
      <c r="B41" s="8">
        <v>44461</v>
      </c>
      <c r="C41" s="6" t="s">
        <v>7</v>
      </c>
    </row>
    <row r="42" spans="1:3" ht="15">
      <c r="A42" s="7">
        <v>44462</v>
      </c>
      <c r="B42" s="9" t="s">
        <v>6</v>
      </c>
      <c r="C42" s="6" t="s">
        <v>7</v>
      </c>
    </row>
    <row r="43" spans="1:3">
      <c r="A43" s="7">
        <v>44463</v>
      </c>
      <c r="B43" s="8">
        <v>44463</v>
      </c>
      <c r="C43" s="6" t="s">
        <v>7</v>
      </c>
    </row>
    <row r="44" spans="1:3">
      <c r="A44" s="10">
        <v>44464</v>
      </c>
      <c r="B44" s="11">
        <v>44464</v>
      </c>
      <c r="C44" s="6" t="s">
        <v>7</v>
      </c>
    </row>
    <row r="45" spans="1:3">
      <c r="A45" s="12">
        <v>44465</v>
      </c>
      <c r="B45" s="13">
        <v>44465</v>
      </c>
      <c r="C45" s="6" t="s">
        <v>7</v>
      </c>
    </row>
    <row r="46" spans="1:3">
      <c r="A46" s="7">
        <v>44466</v>
      </c>
      <c r="B46" s="8">
        <v>44466</v>
      </c>
      <c r="C46" s="6" t="s">
        <v>7</v>
      </c>
    </row>
    <row r="47" spans="1:3">
      <c r="A47" s="7">
        <v>44467</v>
      </c>
      <c r="B47" s="8">
        <v>44467</v>
      </c>
      <c r="C47" s="6" t="s">
        <v>7</v>
      </c>
    </row>
    <row r="48" spans="1:3">
      <c r="A48" s="7">
        <v>44468</v>
      </c>
      <c r="B48" s="8">
        <v>44468</v>
      </c>
      <c r="C48" s="6" t="s">
        <v>7</v>
      </c>
    </row>
    <row r="49" spans="1:3">
      <c r="A49" s="7">
        <v>44469</v>
      </c>
      <c r="B49" s="8">
        <v>44469</v>
      </c>
      <c r="C49" s="6" t="s">
        <v>7</v>
      </c>
    </row>
    <row r="50" spans="1:3">
      <c r="A50" s="7">
        <v>44470</v>
      </c>
      <c r="B50" s="8">
        <v>44470</v>
      </c>
      <c r="C50" s="6" t="s">
        <v>7</v>
      </c>
    </row>
    <row r="51" spans="1:3">
      <c r="A51" s="10">
        <v>44471</v>
      </c>
      <c r="B51" s="11">
        <v>44471</v>
      </c>
      <c r="C51" s="18" t="s">
        <v>8</v>
      </c>
    </row>
    <row r="52" spans="1:3">
      <c r="A52" s="12">
        <f>A51+1</f>
        <v>44472</v>
      </c>
      <c r="B52" s="13">
        <v>44465</v>
      </c>
      <c r="C52" s="6" t="s">
        <v>7</v>
      </c>
    </row>
    <row r="53" spans="1:3">
      <c r="A53" s="7">
        <f t="shared" ref="A53:A74" si="0">A52+1</f>
        <v>44473</v>
      </c>
      <c r="B53" s="8">
        <v>44466</v>
      </c>
      <c r="C53" s="6" t="s">
        <v>7</v>
      </c>
    </row>
    <row r="54" spans="1:3">
      <c r="A54" s="7">
        <f t="shared" si="0"/>
        <v>44474</v>
      </c>
      <c r="B54" s="8">
        <v>44467</v>
      </c>
      <c r="C54" s="6" t="s">
        <v>7</v>
      </c>
    </row>
    <row r="55" spans="1:3">
      <c r="A55" s="7">
        <f t="shared" si="0"/>
        <v>44475</v>
      </c>
      <c r="B55" s="8">
        <v>44468</v>
      </c>
      <c r="C55" s="6" t="s">
        <v>7</v>
      </c>
    </row>
    <row r="56" spans="1:3">
      <c r="A56" s="7">
        <f t="shared" si="0"/>
        <v>44476</v>
      </c>
      <c r="B56" s="8">
        <v>44469</v>
      </c>
      <c r="C56" s="6" t="s">
        <v>7</v>
      </c>
    </row>
    <row r="57" spans="1:3">
      <c r="A57" s="7">
        <f t="shared" si="0"/>
        <v>44477</v>
      </c>
      <c r="B57" s="8">
        <v>44470</v>
      </c>
      <c r="C57" s="6" t="s">
        <v>7</v>
      </c>
    </row>
    <row r="58" spans="1:3">
      <c r="A58" s="10">
        <f t="shared" si="0"/>
        <v>44478</v>
      </c>
      <c r="B58" s="11">
        <v>44471</v>
      </c>
      <c r="C58" s="18"/>
    </row>
    <row r="59" spans="1:3">
      <c r="A59" s="12">
        <f t="shared" si="0"/>
        <v>44479</v>
      </c>
      <c r="B59" s="13">
        <v>44465</v>
      </c>
      <c r="C59" s="6" t="s">
        <v>7</v>
      </c>
    </row>
    <row r="60" spans="1:3">
      <c r="A60" s="7">
        <f t="shared" si="0"/>
        <v>44480</v>
      </c>
      <c r="B60" s="8">
        <v>44466</v>
      </c>
      <c r="C60" s="6" t="s">
        <v>7</v>
      </c>
    </row>
    <row r="61" spans="1:3">
      <c r="A61" s="7">
        <f t="shared" si="0"/>
        <v>44481</v>
      </c>
      <c r="B61" s="8">
        <v>44467</v>
      </c>
      <c r="C61" s="6" t="s">
        <v>7</v>
      </c>
    </row>
    <row r="62" spans="1:3">
      <c r="A62" s="7">
        <f t="shared" si="0"/>
        <v>44482</v>
      </c>
      <c r="B62" s="8">
        <v>44468</v>
      </c>
      <c r="C62" s="6" t="s">
        <v>7</v>
      </c>
    </row>
    <row r="63" spans="1:3">
      <c r="A63" s="7">
        <f t="shared" si="0"/>
        <v>44483</v>
      </c>
      <c r="B63" s="8">
        <v>44469</v>
      </c>
      <c r="C63" s="6" t="s">
        <v>7</v>
      </c>
    </row>
    <row r="64" spans="1:3">
      <c r="A64" s="7">
        <f t="shared" si="0"/>
        <v>44484</v>
      </c>
      <c r="B64" s="8">
        <v>44470</v>
      </c>
      <c r="C64" s="6" t="s">
        <v>7</v>
      </c>
    </row>
    <row r="65" spans="1:3">
      <c r="A65" s="10">
        <f t="shared" si="0"/>
        <v>44485</v>
      </c>
      <c r="B65" s="11">
        <v>44471</v>
      </c>
      <c r="C65" s="18"/>
    </row>
    <row r="66" spans="1:3">
      <c r="A66" s="12">
        <f t="shared" si="0"/>
        <v>44486</v>
      </c>
      <c r="B66" s="13">
        <v>44465</v>
      </c>
      <c r="C66" s="6" t="s">
        <v>7</v>
      </c>
    </row>
    <row r="67" spans="1:3">
      <c r="A67" s="7">
        <f t="shared" si="0"/>
        <v>44487</v>
      </c>
      <c r="B67" s="8">
        <v>44466</v>
      </c>
      <c r="C67" s="6" t="s">
        <v>7</v>
      </c>
    </row>
    <row r="68" spans="1:3">
      <c r="A68" s="7">
        <f t="shared" si="0"/>
        <v>44488</v>
      </c>
      <c r="B68" s="8">
        <v>44467</v>
      </c>
      <c r="C68" s="6" t="s">
        <v>7</v>
      </c>
    </row>
    <row r="69" spans="1:3">
      <c r="A69" s="7">
        <f t="shared" si="0"/>
        <v>44489</v>
      </c>
      <c r="B69" s="8">
        <v>44468</v>
      </c>
      <c r="C69" s="6" t="s">
        <v>7</v>
      </c>
    </row>
    <row r="70" spans="1:3">
      <c r="A70" s="7">
        <f t="shared" si="0"/>
        <v>44490</v>
      </c>
      <c r="B70" s="8">
        <v>44469</v>
      </c>
      <c r="C70" s="6" t="s">
        <v>7</v>
      </c>
    </row>
    <row r="71" spans="1:3">
      <c r="A71" s="7">
        <f t="shared" si="0"/>
        <v>44491</v>
      </c>
      <c r="B71" s="8">
        <v>44470</v>
      </c>
      <c r="C71" s="6" t="s">
        <v>7</v>
      </c>
    </row>
    <row r="72" spans="1:3">
      <c r="A72" s="10">
        <f t="shared" si="0"/>
        <v>44492</v>
      </c>
      <c r="B72" s="11">
        <v>44471</v>
      </c>
      <c r="C72" s="18" t="s">
        <v>8</v>
      </c>
    </row>
    <row r="73" spans="1:3">
      <c r="A73" s="12">
        <f t="shared" si="0"/>
        <v>44493</v>
      </c>
      <c r="B73" s="13">
        <v>44465</v>
      </c>
      <c r="C73" s="6" t="s">
        <v>7</v>
      </c>
    </row>
    <row r="74" spans="1:3">
      <c r="A74" s="7">
        <f t="shared" si="0"/>
        <v>44494</v>
      </c>
      <c r="B74" s="8">
        <v>44466</v>
      </c>
      <c r="C74" s="6" t="s">
        <v>7</v>
      </c>
    </row>
  </sheetData>
  <phoneticPr fontId="1"/>
  <conditionalFormatting sqref="B3:B44 B73:B74">
    <cfRule type="expression" dxfId="9" priority="10">
      <formula>MOD(B3,7)=1</formula>
    </cfRule>
    <cfRule type="expression" dxfId="8" priority="11">
      <formula>MOD(B3,7)=0</formula>
    </cfRule>
  </conditionalFormatting>
  <conditionalFormatting sqref="B66:B72">
    <cfRule type="expression" dxfId="7" priority="7">
      <formula>MOD(B66,7)=1</formula>
    </cfRule>
    <cfRule type="expression" dxfId="6" priority="8">
      <formula>MOD(B66,7)=0</formula>
    </cfRule>
  </conditionalFormatting>
  <conditionalFormatting sqref="B52:B58">
    <cfRule type="expression" dxfId="5" priority="5">
      <formula>MOD(B52,7)=1</formula>
    </cfRule>
    <cfRule type="expression" dxfId="4" priority="6">
      <formula>MOD(B52,7)=0</formula>
    </cfRule>
  </conditionalFormatting>
  <conditionalFormatting sqref="B45:B51">
    <cfRule type="expression" dxfId="3" priority="3">
      <formula>MOD(B45,7)=1</formula>
    </cfRule>
    <cfRule type="expression" dxfId="2" priority="4">
      <formula>MOD(B45,7)=0</formula>
    </cfRule>
  </conditionalFormatting>
  <conditionalFormatting sqref="B59:B65">
    <cfRule type="expression" dxfId="1" priority="1">
      <formula>MOD(B59,7)=1</formula>
    </cfRule>
    <cfRule type="expression" dxfId="0" priority="2">
      <formula>MOD(B59,7)=0</formula>
    </cfRule>
  </conditionalFormatting>
  <pageMargins left="0.51181102362204722" right="0" top="0.74803149606299213" bottom="0.74803149606299213" header="0.31496062992125984" footer="0.31496062992125984"/>
  <pageSetup paperSize="9" fitToHeight="0" orientation="portrait" r:id="rId1"/>
  <headerFooter>
    <oddHeader>&amp;C&amp;"Meiryo UI,標準"&amp;A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【こちらに記入】 </vt:lpstr>
      <vt:lpstr>記載例</vt:lpstr>
      <vt:lpstr>例</vt:lpstr>
      <vt:lpstr>リスト貼り付け用</vt:lpstr>
      <vt:lpstr>月曜日</vt:lpstr>
      <vt:lpstr>③シフト表 (勤務区分)</vt:lpstr>
      <vt:lpstr>'【こちらに記入】 '!Print_Area</vt:lpstr>
      <vt:lpstr>'③シフト表 (勤務区分)'!Print_Area</vt:lpstr>
      <vt:lpstr>記載例!Print_Area</vt:lpstr>
      <vt:lpstr>月曜日!Print_Area</vt:lpstr>
      <vt:lpstr>例!Print_Area</vt:lpstr>
      <vt:lpstr>'③シフト表 (勤務区分)'!Print_Titles</vt:lpstr>
      <vt:lpstr>月曜日!Print_Titles</vt:lpstr>
      <vt:lpstr>コピー元</vt:lpstr>
      <vt:lpstr>月曜日</vt:lpstr>
      <vt:lpstr>製薬会社</vt:lpstr>
      <vt:lpstr>接種経験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廣宣</dc:creator>
  <cp:lastModifiedBy>高坂 香</cp:lastModifiedBy>
  <cp:lastPrinted>2021-08-17T06:40:45Z</cp:lastPrinted>
  <dcterms:created xsi:type="dcterms:W3CDTF">2021-08-05T10:00:58Z</dcterms:created>
  <dcterms:modified xsi:type="dcterms:W3CDTF">2021-09-24T00:25:38Z</dcterms:modified>
</cp:coreProperties>
</file>